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225" windowWidth="15120" windowHeight="7890" tabRatio="601" activeTab="3"/>
  </bookViews>
  <sheets>
    <sheet name="ПП" sheetId="56" r:id="rId1"/>
    <sheet name="меню_ПП" sheetId="61" r:id="rId2"/>
    <sheet name="БП" sheetId="70" r:id="rId3"/>
    <sheet name="меню_7лет" sheetId="72" r:id="rId4"/>
    <sheet name="меню_Н" sheetId="64" r:id="rId5"/>
    <sheet name="меню_11-18лет" sheetId="67" r:id="rId6"/>
    <sheet name="меню_БП" sheetId="66" r:id="rId7"/>
  </sheets>
  <calcPr calcId="124519"/>
</workbook>
</file>

<file path=xl/calcChain.xml><?xml version="1.0" encoding="utf-8"?>
<calcChain xmlns="http://schemas.openxmlformats.org/spreadsheetml/2006/main">
  <c r="G15" i="66"/>
  <c r="AA25" i="70"/>
  <c r="U25" i="56" l="1"/>
  <c r="AG21" i="70"/>
  <c r="A25" i="72" l="1"/>
  <c r="B25"/>
  <c r="C25"/>
  <c r="D25"/>
  <c r="AS7" i="70" l="1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6"/>
  <c r="AQ29"/>
  <c r="AQ7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6"/>
  <c r="AQ8"/>
  <c r="AM6"/>
  <c r="AT33" l="1"/>
  <c r="AT34" s="1"/>
  <c r="AQ33"/>
  <c r="AQ34" s="1"/>
  <c r="A18" i="67"/>
  <c r="B18"/>
  <c r="C18"/>
  <c r="D18"/>
  <c r="AB25" i="70"/>
  <c r="AD15"/>
  <c r="AE15" s="1"/>
  <c r="AJ15"/>
  <c r="AK15" s="1"/>
  <c r="AM15"/>
  <c r="AN15" s="1"/>
  <c r="D26" i="67" l="1"/>
  <c r="C26"/>
  <c r="D18" i="72" l="1"/>
  <c r="C18"/>
  <c r="B18"/>
  <c r="A18"/>
  <c r="AJ30" i="56" l="1"/>
  <c r="AK30" s="1"/>
  <c r="AG15" i="70"/>
  <c r="AH15" s="1"/>
  <c r="AA15"/>
  <c r="AB15" s="1"/>
  <c r="W5"/>
  <c r="T5"/>
  <c r="Q5"/>
  <c r="R15" s="1"/>
  <c r="S15" s="1"/>
  <c r="N5"/>
  <c r="O15" s="1"/>
  <c r="K5"/>
  <c r="L15" s="1"/>
  <c r="M15" s="1"/>
  <c r="H5"/>
  <c r="I15" s="1"/>
  <c r="J15" s="1"/>
  <c r="E5"/>
  <c r="F15" s="1"/>
  <c r="B17" i="61"/>
  <c r="C17"/>
  <c r="D17"/>
  <c r="A17"/>
  <c r="AM29" i="70"/>
  <c r="AN29" s="1"/>
  <c r="AJ29"/>
  <c r="AK29" s="1"/>
  <c r="AG29"/>
  <c r="AH29" s="1"/>
  <c r="AD29"/>
  <c r="AE29" s="1"/>
  <c r="AA29"/>
  <c r="X29"/>
  <c r="Y29" s="1"/>
  <c r="U29"/>
  <c r="V29" s="1"/>
  <c r="R29"/>
  <c r="S29" s="1"/>
  <c r="O29"/>
  <c r="P29" s="1"/>
  <c r="L29"/>
  <c r="M29" s="1"/>
  <c r="I29"/>
  <c r="J29" s="1"/>
  <c r="F29"/>
  <c r="G29" s="1"/>
  <c r="AM28"/>
  <c r="AN28" s="1"/>
  <c r="AJ28"/>
  <c r="AG28"/>
  <c r="AD28"/>
  <c r="AA28"/>
  <c r="U28"/>
  <c r="R28"/>
  <c r="O28"/>
  <c r="L28"/>
  <c r="I28"/>
  <c r="F28"/>
  <c r="AM27"/>
  <c r="AN27" s="1"/>
  <c r="AJ27"/>
  <c r="AK27" s="1"/>
  <c r="AG27"/>
  <c r="AH27" s="1"/>
  <c r="AD27"/>
  <c r="AE27" s="1"/>
  <c r="AA27"/>
  <c r="X27"/>
  <c r="Y27" s="1"/>
  <c r="U27"/>
  <c r="V27" s="1"/>
  <c r="R27"/>
  <c r="S27" s="1"/>
  <c r="O27"/>
  <c r="P27" s="1"/>
  <c r="L27"/>
  <c r="M27" s="1"/>
  <c r="I27"/>
  <c r="J27" s="1"/>
  <c r="F27"/>
  <c r="G27" s="1"/>
  <c r="AM26"/>
  <c r="AN26" s="1"/>
  <c r="AJ26"/>
  <c r="AK26" s="1"/>
  <c r="AG26"/>
  <c r="AH26" s="1"/>
  <c r="AD26"/>
  <c r="AE26" s="1"/>
  <c r="AA26"/>
  <c r="X26"/>
  <c r="Y26" s="1"/>
  <c r="U26"/>
  <c r="V26" s="1"/>
  <c r="R26"/>
  <c r="S26" s="1"/>
  <c r="O26"/>
  <c r="P26" s="1"/>
  <c r="L26"/>
  <c r="M26" s="1"/>
  <c r="I26"/>
  <c r="J26" s="1"/>
  <c r="F26"/>
  <c r="G26" s="1"/>
  <c r="AM25"/>
  <c r="AN25" s="1"/>
  <c r="AJ25"/>
  <c r="AK25" s="1"/>
  <c r="AG25"/>
  <c r="AH25" s="1"/>
  <c r="AD25"/>
  <c r="X25"/>
  <c r="Y25" s="1"/>
  <c r="U25"/>
  <c r="V25" s="1"/>
  <c r="R25"/>
  <c r="S25" s="1"/>
  <c r="O25"/>
  <c r="P25" s="1"/>
  <c r="L25"/>
  <c r="M25" s="1"/>
  <c r="I25"/>
  <c r="J25" s="1"/>
  <c r="F25"/>
  <c r="G25" s="1"/>
  <c r="AM24"/>
  <c r="AN24" s="1"/>
  <c r="AJ24"/>
  <c r="AK24" s="1"/>
  <c r="AG24"/>
  <c r="AH24" s="1"/>
  <c r="AD24"/>
  <c r="AE24" s="1"/>
  <c r="AA24"/>
  <c r="AB24" s="1"/>
  <c r="X24"/>
  <c r="Y24" s="1"/>
  <c r="U24"/>
  <c r="V24" s="1"/>
  <c r="R24"/>
  <c r="S24" s="1"/>
  <c r="O24"/>
  <c r="P24" s="1"/>
  <c r="L24"/>
  <c r="M24" s="1"/>
  <c r="I24"/>
  <c r="J24" s="1"/>
  <c r="F24"/>
  <c r="G24" s="1"/>
  <c r="AM23"/>
  <c r="AJ23"/>
  <c r="AG23"/>
  <c r="AD23"/>
  <c r="AA23"/>
  <c r="X23"/>
  <c r="U23"/>
  <c r="R23"/>
  <c r="O23"/>
  <c r="L23"/>
  <c r="I23"/>
  <c r="F23"/>
  <c r="AN23"/>
  <c r="AM22"/>
  <c r="AN22" s="1"/>
  <c r="AJ22"/>
  <c r="AK22" s="1"/>
  <c r="AG22"/>
  <c r="AH22" s="1"/>
  <c r="AD22"/>
  <c r="AE22" s="1"/>
  <c r="AA22"/>
  <c r="X22"/>
  <c r="Y22" s="1"/>
  <c r="U22"/>
  <c r="V22" s="1"/>
  <c r="R22"/>
  <c r="S22" s="1"/>
  <c r="O22"/>
  <c r="P22" s="1"/>
  <c r="L22"/>
  <c r="M22" s="1"/>
  <c r="I22"/>
  <c r="J22" s="1"/>
  <c r="F22"/>
  <c r="G22" s="1"/>
  <c r="AM21"/>
  <c r="AN21" s="1"/>
  <c r="AJ21"/>
  <c r="AK21" s="1"/>
  <c r="AH21"/>
  <c r="AD21"/>
  <c r="AE21" s="1"/>
  <c r="AA21"/>
  <c r="X21"/>
  <c r="Y21" s="1"/>
  <c r="U21"/>
  <c r="V21" s="1"/>
  <c r="R21"/>
  <c r="S21" s="1"/>
  <c r="O21"/>
  <c r="P21" s="1"/>
  <c r="L21"/>
  <c r="M21" s="1"/>
  <c r="I21"/>
  <c r="J21" s="1"/>
  <c r="F21"/>
  <c r="G21" s="1"/>
  <c r="AM20"/>
  <c r="AN20" s="1"/>
  <c r="AJ20"/>
  <c r="AK20" s="1"/>
  <c r="AG20"/>
  <c r="AH20" s="1"/>
  <c r="AD20"/>
  <c r="AE20" s="1"/>
  <c r="AA20"/>
  <c r="AB20" s="1"/>
  <c r="X20"/>
  <c r="Y20" s="1"/>
  <c r="U20"/>
  <c r="V20" s="1"/>
  <c r="R20"/>
  <c r="S20" s="1"/>
  <c r="O20"/>
  <c r="L20"/>
  <c r="M20" s="1"/>
  <c r="I20"/>
  <c r="J20" s="1"/>
  <c r="F20"/>
  <c r="G20" s="1"/>
  <c r="AM19"/>
  <c r="AN19" s="1"/>
  <c r="AJ19"/>
  <c r="AK19" s="1"/>
  <c r="AG19"/>
  <c r="AH19" s="1"/>
  <c r="AD19"/>
  <c r="AE19" s="1"/>
  <c r="AA19"/>
  <c r="X19"/>
  <c r="Y19" s="1"/>
  <c r="U19"/>
  <c r="V19" s="1"/>
  <c r="R19"/>
  <c r="S19" s="1"/>
  <c r="O19"/>
  <c r="P19" s="1"/>
  <c r="L19"/>
  <c r="M19" s="1"/>
  <c r="I19"/>
  <c r="J19" s="1"/>
  <c r="F19"/>
  <c r="AM18"/>
  <c r="AN18" s="1"/>
  <c r="AJ18"/>
  <c r="AK18" s="1"/>
  <c r="AG18"/>
  <c r="AH18" s="1"/>
  <c r="AD18"/>
  <c r="AE18" s="1"/>
  <c r="AA18"/>
  <c r="X18"/>
  <c r="Y18" s="1"/>
  <c r="R18"/>
  <c r="S18" s="1"/>
  <c r="O18"/>
  <c r="P18" s="1"/>
  <c r="L18"/>
  <c r="M18" s="1"/>
  <c r="I18"/>
  <c r="J18" s="1"/>
  <c r="F18"/>
  <c r="AM17"/>
  <c r="AN17" s="1"/>
  <c r="AJ17"/>
  <c r="AK17" s="1"/>
  <c r="AG17"/>
  <c r="AH17" s="1"/>
  <c r="AD17"/>
  <c r="AE17" s="1"/>
  <c r="AA17"/>
  <c r="AB17" s="1"/>
  <c r="X17"/>
  <c r="Y17" s="1"/>
  <c r="U17"/>
  <c r="V17" s="1"/>
  <c r="R17"/>
  <c r="S17" s="1"/>
  <c r="O17"/>
  <c r="L17"/>
  <c r="M17" s="1"/>
  <c r="I17"/>
  <c r="J17" s="1"/>
  <c r="F17"/>
  <c r="G17" s="1"/>
  <c r="AM16"/>
  <c r="AN16" s="1"/>
  <c r="AJ16"/>
  <c r="AK16" s="1"/>
  <c r="AG16"/>
  <c r="AH16" s="1"/>
  <c r="AD16"/>
  <c r="AE16" s="1"/>
  <c r="AA16"/>
  <c r="AB16" s="1"/>
  <c r="X16"/>
  <c r="Y16" s="1"/>
  <c r="U16"/>
  <c r="V16" s="1"/>
  <c r="R16"/>
  <c r="S16" s="1"/>
  <c r="O16"/>
  <c r="L16"/>
  <c r="M16" s="1"/>
  <c r="I16"/>
  <c r="J16" s="1"/>
  <c r="F16"/>
  <c r="G16" s="1"/>
  <c r="AM14"/>
  <c r="AN14" s="1"/>
  <c r="AJ14"/>
  <c r="AK14" s="1"/>
  <c r="AG14"/>
  <c r="AH14" s="1"/>
  <c r="AD14"/>
  <c r="AE14" s="1"/>
  <c r="AA14"/>
  <c r="AB14" s="1"/>
  <c r="X14"/>
  <c r="Y14" s="1"/>
  <c r="U14"/>
  <c r="V14" s="1"/>
  <c r="R14"/>
  <c r="S14" s="1"/>
  <c r="O14"/>
  <c r="L14"/>
  <c r="M14" s="1"/>
  <c r="I14"/>
  <c r="J14" s="1"/>
  <c r="F14"/>
  <c r="AM13"/>
  <c r="AN13" s="1"/>
  <c r="AJ13"/>
  <c r="AK13" s="1"/>
  <c r="AG13"/>
  <c r="AH13" s="1"/>
  <c r="AD13"/>
  <c r="AE13" s="1"/>
  <c r="AA13"/>
  <c r="AB13" s="1"/>
  <c r="X13"/>
  <c r="Y13" s="1"/>
  <c r="U13"/>
  <c r="V13" s="1"/>
  <c r="R13"/>
  <c r="S13" s="1"/>
  <c r="O13"/>
  <c r="L13"/>
  <c r="M13" s="1"/>
  <c r="I13"/>
  <c r="J13" s="1"/>
  <c r="F13"/>
  <c r="AM12"/>
  <c r="AN12" s="1"/>
  <c r="AJ12"/>
  <c r="AK12" s="1"/>
  <c r="AG12"/>
  <c r="AH12" s="1"/>
  <c r="AD12"/>
  <c r="AE12" s="1"/>
  <c r="AA12"/>
  <c r="AB12" s="1"/>
  <c r="X12"/>
  <c r="Y12" s="1"/>
  <c r="U12"/>
  <c r="V12" s="1"/>
  <c r="R12"/>
  <c r="S12" s="1"/>
  <c r="O12"/>
  <c r="L12"/>
  <c r="M12" s="1"/>
  <c r="I12"/>
  <c r="J12" s="1"/>
  <c r="F12"/>
  <c r="AM11"/>
  <c r="AN11" s="1"/>
  <c r="AJ11"/>
  <c r="AK11" s="1"/>
  <c r="AG11"/>
  <c r="AH11" s="1"/>
  <c r="AD11"/>
  <c r="AE11" s="1"/>
  <c r="AA11"/>
  <c r="AB11" s="1"/>
  <c r="X11"/>
  <c r="Y11" s="1"/>
  <c r="U11"/>
  <c r="V11" s="1"/>
  <c r="R11"/>
  <c r="S11" s="1"/>
  <c r="O11"/>
  <c r="L11"/>
  <c r="M11" s="1"/>
  <c r="I11"/>
  <c r="J11" s="1"/>
  <c r="F11"/>
  <c r="AM10"/>
  <c r="AJ10"/>
  <c r="AG10"/>
  <c r="AD10"/>
  <c r="AA10"/>
  <c r="X10"/>
  <c r="U10"/>
  <c r="R10"/>
  <c r="O10"/>
  <c r="L10"/>
  <c r="I10"/>
  <c r="F10"/>
  <c r="AN10"/>
  <c r="AM9"/>
  <c r="AN9" s="1"/>
  <c r="AJ9"/>
  <c r="AK9" s="1"/>
  <c r="AG9"/>
  <c r="AH9" s="1"/>
  <c r="AD9"/>
  <c r="AE9" s="1"/>
  <c r="AA9"/>
  <c r="X9"/>
  <c r="Y9" s="1"/>
  <c r="U9"/>
  <c r="V9" s="1"/>
  <c r="R9"/>
  <c r="S9" s="1"/>
  <c r="O9"/>
  <c r="P9" s="1"/>
  <c r="L9"/>
  <c r="M9" s="1"/>
  <c r="I9"/>
  <c r="J9" s="1"/>
  <c r="F9"/>
  <c r="G9" s="1"/>
  <c r="AM8"/>
  <c r="AN8" s="1"/>
  <c r="AJ8"/>
  <c r="AK8" s="1"/>
  <c r="AG8"/>
  <c r="AH8" s="1"/>
  <c r="AD8"/>
  <c r="AE8" s="1"/>
  <c r="AA8"/>
  <c r="AB8" s="1"/>
  <c r="X8"/>
  <c r="Y8" s="1"/>
  <c r="U8"/>
  <c r="V8" s="1"/>
  <c r="R8"/>
  <c r="S8" s="1"/>
  <c r="O8"/>
  <c r="P8" s="1"/>
  <c r="L8"/>
  <c r="M8" s="1"/>
  <c r="I8"/>
  <c r="F8"/>
  <c r="G8" s="1"/>
  <c r="AM7"/>
  <c r="AN7" s="1"/>
  <c r="AJ7"/>
  <c r="AK7" s="1"/>
  <c r="AG7"/>
  <c r="AH7" s="1"/>
  <c r="AD7"/>
  <c r="AE7" s="1"/>
  <c r="AA7"/>
  <c r="X7"/>
  <c r="Y7" s="1"/>
  <c r="U7"/>
  <c r="V7" s="1"/>
  <c r="R7"/>
  <c r="S7" s="1"/>
  <c r="O7"/>
  <c r="P7" s="1"/>
  <c r="L7"/>
  <c r="M7" s="1"/>
  <c r="I7"/>
  <c r="J7" s="1"/>
  <c r="F7"/>
  <c r="AJ6"/>
  <c r="AK6" s="1"/>
  <c r="AG6"/>
  <c r="AD6"/>
  <c r="AA6"/>
  <c r="X6"/>
  <c r="U6"/>
  <c r="R6"/>
  <c r="O6"/>
  <c r="L6"/>
  <c r="I6"/>
  <c r="F6"/>
  <c r="AN6"/>
  <c r="B26" i="67"/>
  <c r="A26"/>
  <c r="D18" i="66"/>
  <c r="C18"/>
  <c r="B18"/>
  <c r="A18"/>
  <c r="D18" i="64"/>
  <c r="C18"/>
  <c r="B18"/>
  <c r="A18"/>
  <c r="AM7" i="56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G7"/>
  <c r="AH7" s="1"/>
  <c r="AG8"/>
  <c r="AH8" s="1"/>
  <c r="AG9"/>
  <c r="AH9" s="1"/>
  <c r="AG10"/>
  <c r="AH10" s="1"/>
  <c r="AG11"/>
  <c r="AH11" s="1"/>
  <c r="AG12"/>
  <c r="AH12" s="1"/>
  <c r="AG13"/>
  <c r="AH13" s="1"/>
  <c r="AG14"/>
  <c r="AH14" s="1"/>
  <c r="AG15"/>
  <c r="AH15" s="1"/>
  <c r="AG16"/>
  <c r="AH16" s="1"/>
  <c r="AG17"/>
  <c r="AH17" s="1"/>
  <c r="AG18"/>
  <c r="AH18" s="1"/>
  <c r="AG19"/>
  <c r="AH19" s="1"/>
  <c r="AG20"/>
  <c r="AH20" s="1"/>
  <c r="AG21"/>
  <c r="AH21" s="1"/>
  <c r="AG22"/>
  <c r="AH22" s="1"/>
  <c r="AG23"/>
  <c r="AH23" s="1"/>
  <c r="AG24"/>
  <c r="AH24" s="1"/>
  <c r="AG25"/>
  <c r="AH25" s="1"/>
  <c r="AG26"/>
  <c r="AH26" s="1"/>
  <c r="AG27"/>
  <c r="AH27" s="1"/>
  <c r="AG28"/>
  <c r="AH28" s="1"/>
  <c r="AG29"/>
  <c r="AH29" s="1"/>
  <c r="AA7"/>
  <c r="AB7" s="1"/>
  <c r="AA8"/>
  <c r="AB8" s="1"/>
  <c r="AA9"/>
  <c r="AB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V25"/>
  <c r="U26"/>
  <c r="V26" s="1"/>
  <c r="U27"/>
  <c r="V27" s="1"/>
  <c r="U28"/>
  <c r="V28" s="1"/>
  <c r="U29"/>
  <c r="V29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F7"/>
  <c r="F8"/>
  <c r="G8" s="1"/>
  <c r="F9"/>
  <c r="F10"/>
  <c r="G10" s="1"/>
  <c r="F11"/>
  <c r="F12"/>
  <c r="G12" s="1"/>
  <c r="F13"/>
  <c r="F14"/>
  <c r="G14" s="1"/>
  <c r="F15"/>
  <c r="F16"/>
  <c r="G16" s="1"/>
  <c r="F17"/>
  <c r="F18"/>
  <c r="G18" s="1"/>
  <c r="F19"/>
  <c r="F20"/>
  <c r="G20" s="1"/>
  <c r="F21"/>
  <c r="F22"/>
  <c r="G22" s="1"/>
  <c r="F23"/>
  <c r="F24"/>
  <c r="G24" s="1"/>
  <c r="F25"/>
  <c r="F26"/>
  <c r="G26" s="1"/>
  <c r="F27"/>
  <c r="F28"/>
  <c r="G28" s="1"/>
  <c r="F29"/>
  <c r="AD29"/>
  <c r="AE29" s="1"/>
  <c r="U15" i="70" l="1"/>
  <c r="V15" s="1"/>
  <c r="U18"/>
  <c r="V18" s="1"/>
  <c r="X15"/>
  <c r="Y15" s="1"/>
  <c r="X28"/>
  <c r="AU10"/>
  <c r="AV10" s="1"/>
  <c r="AU23"/>
  <c r="AV23" s="1"/>
  <c r="AE25"/>
  <c r="AU25"/>
  <c r="AV25" s="1"/>
  <c r="AU26"/>
  <c r="AV26" s="1"/>
  <c r="AB26"/>
  <c r="AU28"/>
  <c r="AV28" s="1"/>
  <c r="AU6"/>
  <c r="AV6" s="1"/>
  <c r="AB18"/>
  <c r="AU18"/>
  <c r="AV18" s="1"/>
  <c r="AB19"/>
  <c r="AU19"/>
  <c r="AV19" s="1"/>
  <c r="AB21"/>
  <c r="AU21"/>
  <c r="AU24"/>
  <c r="AB27"/>
  <c r="AU27"/>
  <c r="AV27" s="1"/>
  <c r="AB9"/>
  <c r="AU9"/>
  <c r="AB7"/>
  <c r="AU7"/>
  <c r="AV7" s="1"/>
  <c r="AB22"/>
  <c r="AU22"/>
  <c r="AV22" s="1"/>
  <c r="AB29"/>
  <c r="AU29"/>
  <c r="AV29" s="1"/>
  <c r="P16"/>
  <c r="AU16"/>
  <c r="AV16" s="1"/>
  <c r="P17"/>
  <c r="AU17"/>
  <c r="AV17" s="1"/>
  <c r="P11"/>
  <c r="AU11"/>
  <c r="AV11" s="1"/>
  <c r="P12"/>
  <c r="AU12"/>
  <c r="AV12" s="1"/>
  <c r="P14"/>
  <c r="AU14"/>
  <c r="AV14" s="1"/>
  <c r="P13"/>
  <c r="AU13"/>
  <c r="AV13" s="1"/>
  <c r="P15"/>
  <c r="AU15"/>
  <c r="AV15" s="1"/>
  <c r="P20"/>
  <c r="AU20"/>
  <c r="AV20" s="1"/>
  <c r="J8"/>
  <c r="AU8"/>
  <c r="AV8" s="1"/>
  <c r="G15"/>
  <c r="AN33"/>
  <c r="AN34" s="1"/>
  <c r="G7"/>
  <c r="G11"/>
  <c r="G12"/>
  <c r="G13"/>
  <c r="G14"/>
  <c r="G19"/>
  <c r="G6"/>
  <c r="J6"/>
  <c r="M6"/>
  <c r="P6"/>
  <c r="S6"/>
  <c r="V6"/>
  <c r="Y6"/>
  <c r="AB6"/>
  <c r="AE6"/>
  <c r="AH6"/>
  <c r="AV9"/>
  <c r="G10"/>
  <c r="J10"/>
  <c r="M10"/>
  <c r="P10"/>
  <c r="S10"/>
  <c r="V10"/>
  <c r="Y10"/>
  <c r="AB10"/>
  <c r="AE10"/>
  <c r="AH10"/>
  <c r="AK10"/>
  <c r="AV21"/>
  <c r="G23"/>
  <c r="J23"/>
  <c r="M23"/>
  <c r="P23"/>
  <c r="S23"/>
  <c r="V23"/>
  <c r="Y23"/>
  <c r="AB23"/>
  <c r="AE23"/>
  <c r="AH23"/>
  <c r="AK23"/>
  <c r="AV24"/>
  <c r="G28"/>
  <c r="J28"/>
  <c r="M28"/>
  <c r="P28"/>
  <c r="S28"/>
  <c r="V28"/>
  <c r="Y28"/>
  <c r="AB28"/>
  <c r="AE28"/>
  <c r="AH28"/>
  <c r="AK28"/>
  <c r="G18"/>
  <c r="AO29" i="56"/>
  <c r="AP29" s="1"/>
  <c r="G29"/>
  <c r="G27"/>
  <c r="G25"/>
  <c r="G23"/>
  <c r="G21"/>
  <c r="G19"/>
  <c r="G17"/>
  <c r="G15"/>
  <c r="G13"/>
  <c r="G11"/>
  <c r="G9"/>
  <c r="G7"/>
  <c r="AV34" i="70" l="1"/>
  <c r="AK33"/>
  <c r="AK34" s="1"/>
  <c r="AE33"/>
  <c r="AE34" s="1"/>
  <c r="G17" i="66" s="1"/>
  <c r="Y33" i="70"/>
  <c r="Y34" s="1"/>
  <c r="S33"/>
  <c r="S34" s="1"/>
  <c r="M33"/>
  <c r="M34" s="1"/>
  <c r="G33"/>
  <c r="G34" s="1"/>
  <c r="G14" i="67" s="1"/>
  <c r="AH33" i="70"/>
  <c r="AH34" s="1"/>
  <c r="AB33"/>
  <c r="AB34" s="1"/>
  <c r="V33"/>
  <c r="V34" s="1"/>
  <c r="G15" i="64" s="1"/>
  <c r="P33" i="70"/>
  <c r="P34" s="1"/>
  <c r="G14" i="64" s="1"/>
  <c r="J33" i="70"/>
  <c r="J34" s="1"/>
  <c r="AD28" i="56"/>
  <c r="AD27"/>
  <c r="AD26"/>
  <c r="AD25"/>
  <c r="AD24"/>
  <c r="AD23"/>
  <c r="AO23" s="1"/>
  <c r="AP23" s="1"/>
  <c r="AD22"/>
  <c r="AD21"/>
  <c r="AD20"/>
  <c r="AO20" s="1"/>
  <c r="AP20" s="1"/>
  <c r="AD19"/>
  <c r="AD18"/>
  <c r="AD17"/>
  <c r="AD16"/>
  <c r="AD15"/>
  <c r="AD14"/>
  <c r="AD13"/>
  <c r="AD12"/>
  <c r="AD11"/>
  <c r="AD10"/>
  <c r="AD9"/>
  <c r="AD8"/>
  <c r="AD7"/>
  <c r="AM6"/>
  <c r="AJ6"/>
  <c r="AG6"/>
  <c r="AD6"/>
  <c r="AA6"/>
  <c r="X6"/>
  <c r="U6"/>
  <c r="V6" s="1"/>
  <c r="V33" s="1"/>
  <c r="R6"/>
  <c r="S6" s="1"/>
  <c r="S33" s="1"/>
  <c r="O6"/>
  <c r="L6"/>
  <c r="I6"/>
  <c r="F6"/>
  <c r="G24" i="67" l="1"/>
  <c r="G23" i="72"/>
  <c r="G24"/>
  <c r="G20" i="67"/>
  <c r="G14" i="66"/>
  <c r="G15" i="67"/>
  <c r="G15" i="72"/>
  <c r="G16"/>
  <c r="G16" i="67"/>
  <c r="G16" i="64"/>
  <c r="G17" i="72"/>
  <c r="G17" i="67"/>
  <c r="G17" i="64"/>
  <c r="G25" i="67"/>
  <c r="G22"/>
  <c r="G20" i="72"/>
  <c r="G22"/>
  <c r="G16" i="66"/>
  <c r="G21" i="67"/>
  <c r="G21" i="72"/>
  <c r="G14"/>
  <c r="AE7" i="56"/>
  <c r="AO7"/>
  <c r="AP7" s="1"/>
  <c r="AE9"/>
  <c r="AO9"/>
  <c r="AP9" s="1"/>
  <c r="AE11"/>
  <c r="AO11"/>
  <c r="AP11" s="1"/>
  <c r="AE13"/>
  <c r="AO13"/>
  <c r="AP13" s="1"/>
  <c r="AE15"/>
  <c r="AO15"/>
  <c r="AP15" s="1"/>
  <c r="AE18"/>
  <c r="AO18"/>
  <c r="AP18" s="1"/>
  <c r="AE22"/>
  <c r="AO22"/>
  <c r="AP22" s="1"/>
  <c r="AE24"/>
  <c r="AO24"/>
  <c r="AP24" s="1"/>
  <c r="AE26"/>
  <c r="AO26"/>
  <c r="AP26" s="1"/>
  <c r="AE28"/>
  <c r="AO28"/>
  <c r="AP28" s="1"/>
  <c r="AE8"/>
  <c r="AO8"/>
  <c r="AP8" s="1"/>
  <c r="AE10"/>
  <c r="AO10"/>
  <c r="AP10" s="1"/>
  <c r="AE12"/>
  <c r="AO12"/>
  <c r="AP12" s="1"/>
  <c r="AE14"/>
  <c r="AO14"/>
  <c r="AP14" s="1"/>
  <c r="AE16"/>
  <c r="AO16"/>
  <c r="AP16" s="1"/>
  <c r="AE17"/>
  <c r="AO17"/>
  <c r="AP17" s="1"/>
  <c r="AE19"/>
  <c r="AO19"/>
  <c r="AP19" s="1"/>
  <c r="AE21"/>
  <c r="AO21"/>
  <c r="AP21" s="1"/>
  <c r="AE25"/>
  <c r="AO25"/>
  <c r="AP25" s="1"/>
  <c r="AE27"/>
  <c r="AO27"/>
  <c r="AP27" s="1"/>
  <c r="AO6"/>
  <c r="AP6" s="1"/>
  <c r="AN6"/>
  <c r="AN33" s="1"/>
  <c r="G6"/>
  <c r="G33" s="1"/>
  <c r="J6"/>
  <c r="J33" s="1"/>
  <c r="M6"/>
  <c r="M33" s="1"/>
  <c r="P6"/>
  <c r="P33" s="1"/>
  <c r="Y6"/>
  <c r="Y33" s="1"/>
  <c r="AB6"/>
  <c r="AB33" s="1"/>
  <c r="AE6"/>
  <c r="AH6"/>
  <c r="AH33" s="1"/>
  <c r="AK6"/>
  <c r="AK33" s="1"/>
  <c r="AE20"/>
  <c r="AE23"/>
  <c r="G25" i="72" l="1"/>
  <c r="G18" i="67"/>
  <c r="G18" i="72"/>
  <c r="G26" i="67"/>
  <c r="G27" s="1"/>
  <c r="G18" i="64"/>
  <c r="AE33" i="56"/>
  <c r="AE34" s="1"/>
  <c r="G21" i="61" s="1"/>
  <c r="G18" i="66"/>
  <c r="AN34" i="56"/>
  <c r="V34"/>
  <c r="G24" i="61" s="1"/>
  <c r="S34" i="56"/>
  <c r="G14" i="61" s="1"/>
  <c r="AP34" i="56"/>
  <c r="AH34"/>
  <c r="AB34"/>
  <c r="G25" i="61" s="1"/>
  <c r="P34" i="56"/>
  <c r="G20" i="61" s="1"/>
  <c r="J34" i="56"/>
  <c r="G26" i="61" s="1"/>
  <c r="AK34" i="56"/>
  <c r="Y34"/>
  <c r="G16" i="61" s="1"/>
  <c r="M34" i="56"/>
  <c r="G15" i="61" s="1"/>
  <c r="G34" i="56"/>
  <c r="G19" i="61" s="1"/>
  <c r="G17" l="1"/>
  <c r="G26" i="72"/>
</calcChain>
</file>

<file path=xl/sharedStrings.xml><?xml version="1.0" encoding="utf-8"?>
<sst xmlns="http://schemas.openxmlformats.org/spreadsheetml/2006/main" count="335" uniqueCount="93">
  <si>
    <t>Наименование продукта</t>
  </si>
  <si>
    <t>вес</t>
  </si>
  <si>
    <t>количество порций</t>
  </si>
  <si>
    <t>цена за 1 кг</t>
  </si>
  <si>
    <t xml:space="preserve">всего продуктов </t>
  </si>
  <si>
    <t>сумма (руб.)</t>
  </si>
  <si>
    <t>всего сумма (руб.)</t>
  </si>
  <si>
    <t>№ п/п</t>
  </si>
  <si>
    <t>масло сливочное</t>
  </si>
  <si>
    <t>картофель</t>
  </si>
  <si>
    <t>всего продуктов в кг</t>
  </si>
  <si>
    <t>стоимость 1 порции</t>
  </si>
  <si>
    <t>кг</t>
  </si>
  <si>
    <t>л</t>
  </si>
  <si>
    <t>Заведующий производством</t>
  </si>
  <si>
    <t>ед. изм.</t>
  </si>
  <si>
    <t>морковь</t>
  </si>
  <si>
    <t>хлеб пшеничный</t>
  </si>
  <si>
    <t>Хлеб пшеничный</t>
  </si>
  <si>
    <t>Утверждено:</t>
  </si>
  <si>
    <t>Меню</t>
  </si>
  <si>
    <t>Пищевые вещества, 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</si>
  <si>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</si>
  <si>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</si>
  <si>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</si>
  <si>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</si>
  <si>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</si>
  <si>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</si>
  <si>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</si>
  <si>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 xml:space="preserve">Завтрак </t>
  </si>
  <si>
    <t xml:space="preserve">Обед </t>
  </si>
  <si>
    <t>200</t>
  </si>
  <si>
    <t>сахар-песок</t>
  </si>
  <si>
    <t>масло подсолнечное</t>
  </si>
  <si>
    <t>лук репчатый</t>
  </si>
  <si>
    <t>чай черный байховый</t>
  </si>
  <si>
    <t>Платное питание</t>
  </si>
  <si>
    <t>Начальная школа</t>
  </si>
  <si>
    <t>Для детей из многодетных и малоимущих семей</t>
  </si>
  <si>
    <t>Калькулятор</t>
  </si>
  <si>
    <t>Для детей с ограниченными возможностями здоровья 11-18 лет</t>
  </si>
  <si>
    <t>Дополнительно</t>
  </si>
  <si>
    <t>молоко 2.5%</t>
  </si>
  <si>
    <t xml:space="preserve">соль повареная  йодированая </t>
  </si>
  <si>
    <t>капуста белокачанная</t>
  </si>
  <si>
    <t>сметана 15,0%</t>
  </si>
  <si>
    <t>томатная паста</t>
  </si>
  <si>
    <t>Для детей с ограниченными возможностями здоровья 7-11лет</t>
  </si>
  <si>
    <t>Директор МБОУ СОШ №4</t>
  </si>
  <si>
    <t>Шипулина Е.В.</t>
  </si>
  <si>
    <t>Шипулина ЕВ</t>
  </si>
  <si>
    <t>Обед</t>
  </si>
  <si>
    <t>Потрова Н.В.</t>
  </si>
  <si>
    <t>Захарова Ю.М</t>
  </si>
  <si>
    <t>крупа рис</t>
  </si>
  <si>
    <t>чай с сахаром</t>
  </si>
  <si>
    <t>ИТОГО</t>
  </si>
  <si>
    <t>Чай черный с сахаром</t>
  </si>
  <si>
    <t>итого</t>
  </si>
  <si>
    <t>всего продуктов</t>
  </si>
  <si>
    <t>Щи из свежей капусты со сметаной</t>
  </si>
  <si>
    <t xml:space="preserve">компот из облепихи </t>
  </si>
  <si>
    <t>Компот из облепихи</t>
  </si>
  <si>
    <t>облепиха</t>
  </si>
  <si>
    <t>Щи из свежей капусты</t>
  </si>
  <si>
    <t xml:space="preserve">Щи из свежей капусты </t>
  </si>
  <si>
    <t>щи из свежей капусты вегетерианские</t>
  </si>
  <si>
    <t>Щи из свежей капусты вегетерианские</t>
  </si>
  <si>
    <t>сок яблочный</t>
  </si>
  <si>
    <t xml:space="preserve">сок яблочный </t>
  </si>
  <si>
    <t>Каша жидкая молочная рисовая</t>
  </si>
  <si>
    <t>шт</t>
  </si>
  <si>
    <t>1 шт</t>
  </si>
  <si>
    <t>Кофейный напиток с молоком</t>
  </si>
  <si>
    <t>кофейный напиток</t>
  </si>
  <si>
    <t>яйцо вареное</t>
  </si>
  <si>
    <t>яйцо куриное</t>
  </si>
  <si>
    <t>Жаркое по-домашнему</t>
  </si>
  <si>
    <t>говядина</t>
  </si>
  <si>
    <t>лавровый лист</t>
  </si>
  <si>
    <t xml:space="preserve">Жаркое по-домашнему </t>
  </si>
  <si>
    <t>огурцы</t>
  </si>
  <si>
    <t>помидоры</t>
  </si>
  <si>
    <t xml:space="preserve">Сок </t>
  </si>
  <si>
    <t>булочка с вишней</t>
  </si>
  <si>
    <t>Банан</t>
  </si>
  <si>
    <t xml:space="preserve">салат из белокочаннкой капусты с морковью </t>
  </si>
  <si>
    <t>лионная кислта</t>
  </si>
  <si>
    <t>салат из белокочанной капусты с морковью</t>
  </si>
  <si>
    <t xml:space="preserve">булочка с вареной сгущенкой </t>
  </si>
  <si>
    <t>Дневная ведомость   дата 01.02.2023г.</t>
  </si>
  <si>
    <t>на "01" февраля 2022г.</t>
  </si>
  <si>
    <t>чоко пай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</si>
</sst>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1" fillId="0" borderId="4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0" fontId="10" fillId="0" borderId="1" xfId="0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/>
    <xf numFmtId="0" fontId="3" fillId="0" borderId="3" xfId="0" applyFont="1" applyFill="1" applyBorder="1" applyAlignment="1">
      <alignment vertical="center" wrapText="1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165" fontId="1" fillId="0" borderId="0" xfId="0" applyNumberFormat="1" applyFont="1" applyFill="1" applyBorder="1"/>
    <xf numFmtId="165" fontId="12" fillId="0" borderId="1" xfId="0" applyNumberFormat="1" applyFont="1" applyFill="1" applyBorder="1"/>
    <xf numFmtId="165" fontId="4" fillId="0" borderId="0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opLeftCell="A25" workbookViewId="0">
      <pane xSplit="4" topLeftCell="E1" activePane="topRight" state="frozen"/>
      <selection pane="topRight" activeCell="B6" sqref="B6:D28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5" width="4.710937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0" width="4.7109375" style="4" customWidth="1"/>
    <col min="41" max="41" width="6.5703125" style="4" customWidth="1"/>
    <col min="42" max="42" width="8.28515625" style="4" customWidth="1"/>
    <col min="43" max="45" width="9.140625" style="4"/>
    <col min="46" max="46" width="9.140625" style="4" customWidth="1"/>
    <col min="47" max="16384" width="9.140625" style="4"/>
  </cols>
  <sheetData>
    <row r="1" spans="1:42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2" ht="124.5" customHeight="1">
      <c r="A3" s="78" t="s">
        <v>7</v>
      </c>
      <c r="B3" s="6" t="s">
        <v>0</v>
      </c>
      <c r="C3" s="7" t="s">
        <v>15</v>
      </c>
      <c r="D3" s="7" t="s">
        <v>3</v>
      </c>
      <c r="E3" s="24" t="s">
        <v>70</v>
      </c>
      <c r="F3" s="2" t="s">
        <v>4</v>
      </c>
      <c r="G3" s="2" t="s">
        <v>5</v>
      </c>
      <c r="H3" s="8" t="s">
        <v>55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65</v>
      </c>
      <c r="O3" s="2" t="s">
        <v>4</v>
      </c>
      <c r="P3" s="2" t="s">
        <v>5</v>
      </c>
      <c r="Q3" s="8" t="s">
        <v>77</v>
      </c>
      <c r="R3" s="2" t="s">
        <v>4</v>
      </c>
      <c r="S3" s="2" t="s">
        <v>5</v>
      </c>
      <c r="T3" s="8" t="s">
        <v>73</v>
      </c>
      <c r="U3" s="2" t="s">
        <v>4</v>
      </c>
      <c r="V3" s="2" t="s">
        <v>5</v>
      </c>
      <c r="W3" s="8" t="s">
        <v>61</v>
      </c>
      <c r="X3" s="2" t="s">
        <v>4</v>
      </c>
      <c r="Y3" s="2" t="s">
        <v>5</v>
      </c>
      <c r="Z3" s="8" t="s">
        <v>83</v>
      </c>
      <c r="AA3" s="2" t="s">
        <v>4</v>
      </c>
      <c r="AB3" s="2" t="s">
        <v>5</v>
      </c>
      <c r="AC3" s="8" t="s">
        <v>86</v>
      </c>
      <c r="AD3" s="2" t="s">
        <v>4</v>
      </c>
      <c r="AE3" s="2" t="s">
        <v>5</v>
      </c>
      <c r="AF3" s="8"/>
      <c r="AG3" s="2" t="s">
        <v>4</v>
      </c>
      <c r="AH3" s="2" t="s">
        <v>5</v>
      </c>
      <c r="AI3" s="8"/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 t="s">
        <v>10</v>
      </c>
      <c r="AP3" s="2" t="s">
        <v>6</v>
      </c>
    </row>
    <row r="4" spans="1:42">
      <c r="A4" s="79"/>
      <c r="B4" s="81" t="s">
        <v>1</v>
      </c>
      <c r="C4" s="81"/>
      <c r="D4" s="81"/>
      <c r="E4" s="23" t="s">
        <v>31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250</v>
      </c>
      <c r="O4" s="9"/>
      <c r="P4" s="9"/>
      <c r="Q4" s="44">
        <v>200</v>
      </c>
      <c r="R4" s="9"/>
      <c r="S4" s="9"/>
      <c r="T4" s="9">
        <v>200</v>
      </c>
      <c r="U4" s="1"/>
      <c r="V4" s="1"/>
      <c r="W4" s="9">
        <v>200</v>
      </c>
      <c r="X4" s="1"/>
      <c r="Y4" s="1"/>
      <c r="Z4" s="1">
        <v>200</v>
      </c>
      <c r="AA4" s="3"/>
      <c r="AB4" s="3"/>
      <c r="AC4" s="1">
        <v>100</v>
      </c>
      <c r="AD4" s="10"/>
      <c r="AE4" s="10"/>
      <c r="AF4" s="9"/>
      <c r="AG4" s="3"/>
      <c r="AH4" s="3"/>
      <c r="AI4" s="1"/>
      <c r="AJ4" s="3"/>
      <c r="AK4" s="3"/>
      <c r="AL4" s="1"/>
      <c r="AM4" s="3"/>
      <c r="AN4" s="3"/>
      <c r="AO4" s="3"/>
      <c r="AP4" s="3"/>
    </row>
    <row r="5" spans="1:42">
      <c r="A5" s="80"/>
      <c r="B5" s="82" t="s">
        <v>2</v>
      </c>
      <c r="C5" s="83"/>
      <c r="D5" s="84"/>
      <c r="E5" s="85">
        <v>40</v>
      </c>
      <c r="F5" s="86"/>
      <c r="G5" s="87"/>
      <c r="H5" s="85">
        <v>40</v>
      </c>
      <c r="I5" s="86"/>
      <c r="J5" s="87"/>
      <c r="K5" s="85">
        <v>100</v>
      </c>
      <c r="L5" s="86"/>
      <c r="M5" s="87"/>
      <c r="N5" s="85">
        <v>100</v>
      </c>
      <c r="O5" s="86"/>
      <c r="P5" s="87"/>
      <c r="Q5" s="85">
        <v>200</v>
      </c>
      <c r="R5" s="86"/>
      <c r="S5" s="87"/>
      <c r="T5" s="74">
        <v>200</v>
      </c>
      <c r="U5" s="75"/>
      <c r="V5" s="76"/>
      <c r="W5" s="74">
        <v>50</v>
      </c>
      <c r="X5" s="75"/>
      <c r="Y5" s="76"/>
      <c r="Z5" s="88">
        <v>20</v>
      </c>
      <c r="AA5" s="88"/>
      <c r="AB5" s="88"/>
      <c r="AC5" s="74">
        <v>20</v>
      </c>
      <c r="AD5" s="75"/>
      <c r="AE5" s="76"/>
      <c r="AF5" s="74">
        <v>10</v>
      </c>
      <c r="AG5" s="75"/>
      <c r="AH5" s="76"/>
      <c r="AI5" s="74"/>
      <c r="AJ5" s="75"/>
      <c r="AK5" s="76"/>
      <c r="AL5" s="74"/>
      <c r="AM5" s="75"/>
      <c r="AN5" s="76"/>
      <c r="AO5" s="3"/>
      <c r="AP5" s="3"/>
    </row>
    <row r="6" spans="1:42" ht="14.25" customHeight="1">
      <c r="A6" s="28">
        <v>1</v>
      </c>
      <c r="B6" s="11" t="s">
        <v>54</v>
      </c>
      <c r="C6" s="72" t="s">
        <v>12</v>
      </c>
      <c r="D6" s="13">
        <v>93.75</v>
      </c>
      <c r="E6" s="51">
        <v>30.8</v>
      </c>
      <c r="F6" s="1">
        <f>E6*$E$5/1000</f>
        <v>1.232</v>
      </c>
      <c r="G6" s="1">
        <f>F6*D6</f>
        <v>115.5</v>
      </c>
      <c r="H6" s="26"/>
      <c r="I6" s="1">
        <f>H6*$H$5/1000</f>
        <v>0</v>
      </c>
      <c r="J6" s="1">
        <f>I6*D6</f>
        <v>0</v>
      </c>
      <c r="K6" s="26"/>
      <c r="L6" s="1">
        <f>K6*$K$5/1000</f>
        <v>0</v>
      </c>
      <c r="M6" s="1">
        <f>L6*D6</f>
        <v>0</v>
      </c>
      <c r="N6" s="26"/>
      <c r="O6" s="1">
        <f>N6*$N$5/1000</f>
        <v>0</v>
      </c>
      <c r="P6" s="1">
        <f>O6*D6</f>
        <v>0</v>
      </c>
      <c r="Q6" s="59"/>
      <c r="R6" s="1">
        <f>Q6*$Q$5/1000</f>
        <v>0</v>
      </c>
      <c r="S6" s="1">
        <f>R6*D6</f>
        <v>0</v>
      </c>
      <c r="T6" s="26"/>
      <c r="U6" s="1">
        <f>T6*$T$5/1000</f>
        <v>0</v>
      </c>
      <c r="V6" s="1">
        <f>U6*D6</f>
        <v>0</v>
      </c>
      <c r="W6" s="26"/>
      <c r="X6" s="1">
        <f>W6*$W$5/1000</f>
        <v>0</v>
      </c>
      <c r="Y6" s="1">
        <f>X6*D6</f>
        <v>0</v>
      </c>
      <c r="Z6" s="59"/>
      <c r="AA6" s="1">
        <f>Z6*$Z$5/1000</f>
        <v>0</v>
      </c>
      <c r="AB6" s="1">
        <f>AA6*D6</f>
        <v>0</v>
      </c>
      <c r="AC6" s="59"/>
      <c r="AD6" s="1">
        <f t="shared" ref="AD6:AD29" si="0">AC6*$AC$5/1000</f>
        <v>0</v>
      </c>
      <c r="AE6" s="1">
        <f>AD6*D6</f>
        <v>0</v>
      </c>
      <c r="AF6" s="26"/>
      <c r="AG6" s="1">
        <f>AF6*$AF$5/1000</f>
        <v>0</v>
      </c>
      <c r="AH6" s="1">
        <f>AG6*D6</f>
        <v>0</v>
      </c>
      <c r="AI6" s="30"/>
      <c r="AJ6" s="1">
        <f>AI6*$AI$5/1000</f>
        <v>0</v>
      </c>
      <c r="AK6" s="1">
        <f>AJ6*D6</f>
        <v>0</v>
      </c>
      <c r="AL6" s="30"/>
      <c r="AM6" s="1">
        <f>AL6*$AL$5/1000</f>
        <v>0</v>
      </c>
      <c r="AN6" s="1">
        <f>AM6*D6</f>
        <v>0</v>
      </c>
      <c r="AO6" s="12">
        <f>F6+I6+L6+O6+R6+U6+X6+AA6+AD6+AG6+AJ6+AM6</f>
        <v>1.232</v>
      </c>
      <c r="AP6" s="13">
        <f>AO6*D6</f>
        <v>115.5</v>
      </c>
    </row>
    <row r="7" spans="1:42">
      <c r="A7" s="28">
        <v>2</v>
      </c>
      <c r="B7" s="3" t="s">
        <v>42</v>
      </c>
      <c r="C7" s="72" t="s">
        <v>12</v>
      </c>
      <c r="D7" s="13">
        <v>73.33</v>
      </c>
      <c r="E7" s="25">
        <v>118</v>
      </c>
      <c r="F7" s="1">
        <f t="shared" ref="F7:F29" si="1">E7*$E$5/1000</f>
        <v>4.72</v>
      </c>
      <c r="G7" s="1">
        <f t="shared" ref="G7:G29" si="2">F7*D7</f>
        <v>346.11759999999998</v>
      </c>
      <c r="H7" s="25"/>
      <c r="I7" s="1">
        <f t="shared" ref="I7:I29" si="3">H7*$H$5/1000</f>
        <v>0</v>
      </c>
      <c r="J7" s="1">
        <f t="shared" ref="J7:J29" si="4">I7*D7</f>
        <v>0</v>
      </c>
      <c r="K7" s="25"/>
      <c r="L7" s="1">
        <f t="shared" ref="L7:L29" si="5">K7*$K$5/1000</f>
        <v>0</v>
      </c>
      <c r="M7" s="1">
        <f t="shared" ref="M7:M29" si="6">L7*D7</f>
        <v>0</v>
      </c>
      <c r="N7" s="25"/>
      <c r="O7" s="1">
        <f t="shared" ref="O7:O29" si="7">N7*$N$5/1000</f>
        <v>0</v>
      </c>
      <c r="P7" s="1">
        <f t="shared" ref="P7:P29" si="8">O7*D7</f>
        <v>0</v>
      </c>
      <c r="Q7" s="25"/>
      <c r="R7" s="1">
        <f t="shared" ref="R7:R29" si="9">Q7*$Q$5/1000</f>
        <v>0</v>
      </c>
      <c r="S7" s="1">
        <f t="shared" ref="S7:S29" si="10">R7*D7</f>
        <v>0</v>
      </c>
      <c r="T7" s="25">
        <v>100</v>
      </c>
      <c r="U7" s="1">
        <f t="shared" ref="U7:U29" si="11">T7*$T$5/1000</f>
        <v>20</v>
      </c>
      <c r="V7" s="1">
        <f t="shared" ref="V7:V29" si="12">U7*D7</f>
        <v>1466.6</v>
      </c>
      <c r="W7" s="25"/>
      <c r="X7" s="1">
        <f t="shared" ref="X7:X29" si="13">W7*$W$5/1000</f>
        <v>0</v>
      </c>
      <c r="Y7" s="1">
        <f t="shared" ref="Y7:Y29" si="14">X7*D7</f>
        <v>0</v>
      </c>
      <c r="Z7" s="25"/>
      <c r="AA7" s="1">
        <f t="shared" ref="AA7:AA29" si="15">Z7*$Z$5/1000</f>
        <v>0</v>
      </c>
      <c r="AB7" s="1">
        <f t="shared" ref="AB7:AB29" si="16">AA7*D7</f>
        <v>0</v>
      </c>
      <c r="AC7" s="25"/>
      <c r="AD7" s="1">
        <f t="shared" si="0"/>
        <v>0</v>
      </c>
      <c r="AE7" s="1">
        <f t="shared" ref="AE7:AE29" si="17">AD7*D7</f>
        <v>0</v>
      </c>
      <c r="AF7" s="25"/>
      <c r="AG7" s="1">
        <f t="shared" ref="AG7:AG29" si="18">AF7*$AF$5/1000</f>
        <v>0</v>
      </c>
      <c r="AH7" s="1">
        <f t="shared" ref="AH7:AH29" si="19">AG7*D7</f>
        <v>0</v>
      </c>
      <c r="AI7" s="1"/>
      <c r="AJ7" s="1">
        <f t="shared" ref="AJ7:AJ30" si="20">AI7*$AI$5/1000</f>
        <v>0</v>
      </c>
      <c r="AK7" s="1">
        <f t="shared" ref="AK7:AK30" si="21">AJ7*D7</f>
        <v>0</v>
      </c>
      <c r="AL7" s="1"/>
      <c r="AM7" s="1">
        <f t="shared" ref="AM7:AM29" si="22">AL7*$AL$5/1000</f>
        <v>0</v>
      </c>
      <c r="AN7" s="1">
        <f t="shared" ref="AN7:AN29" si="23">AM7*D7</f>
        <v>0</v>
      </c>
      <c r="AO7" s="12">
        <f t="shared" ref="AO7:AO29" si="24">F7+I7+L7+O7+R7+U7+X7+AA7+AD7+AG7+AJ7+AM7</f>
        <v>24.72</v>
      </c>
      <c r="AP7" s="13">
        <f t="shared" ref="AP7:AP29" si="25">AO7*D7</f>
        <v>1812.7175999999999</v>
      </c>
    </row>
    <row r="8" spans="1:42">
      <c r="A8" s="28">
        <v>3</v>
      </c>
      <c r="B8" s="3" t="s">
        <v>32</v>
      </c>
      <c r="C8" s="73" t="s">
        <v>12</v>
      </c>
      <c r="D8" s="13">
        <v>89</v>
      </c>
      <c r="E8" s="25">
        <v>7</v>
      </c>
      <c r="F8" s="1">
        <f t="shared" si="1"/>
        <v>0.28000000000000003</v>
      </c>
      <c r="G8" s="1">
        <f t="shared" si="2"/>
        <v>24.92</v>
      </c>
      <c r="H8" s="25">
        <v>15</v>
      </c>
      <c r="I8" s="1">
        <f t="shared" si="3"/>
        <v>0.6</v>
      </c>
      <c r="J8" s="1">
        <f t="shared" si="4"/>
        <v>53.4</v>
      </c>
      <c r="K8" s="25"/>
      <c r="L8" s="1">
        <f t="shared" si="5"/>
        <v>0</v>
      </c>
      <c r="M8" s="1">
        <f t="shared" si="6"/>
        <v>0</v>
      </c>
      <c r="N8" s="25"/>
      <c r="O8" s="1">
        <f t="shared" si="7"/>
        <v>0</v>
      </c>
      <c r="P8" s="1">
        <f t="shared" si="8"/>
        <v>0</v>
      </c>
      <c r="Q8" s="25"/>
      <c r="R8" s="1">
        <f t="shared" si="9"/>
        <v>0</v>
      </c>
      <c r="S8" s="1">
        <f t="shared" si="10"/>
        <v>0</v>
      </c>
      <c r="T8" s="25">
        <v>15</v>
      </c>
      <c r="U8" s="1">
        <f t="shared" si="11"/>
        <v>3</v>
      </c>
      <c r="V8" s="1">
        <f t="shared" si="12"/>
        <v>267</v>
      </c>
      <c r="W8" s="25">
        <v>15</v>
      </c>
      <c r="X8" s="1">
        <f t="shared" si="13"/>
        <v>0.75</v>
      </c>
      <c r="Y8" s="1">
        <f t="shared" si="14"/>
        <v>66.75</v>
      </c>
      <c r="Z8" s="25"/>
      <c r="AA8" s="1">
        <f t="shared" si="15"/>
        <v>0</v>
      </c>
      <c r="AB8" s="1">
        <f t="shared" si="16"/>
        <v>0</v>
      </c>
      <c r="AC8" s="25">
        <v>5</v>
      </c>
      <c r="AD8" s="1">
        <f t="shared" si="0"/>
        <v>0.1</v>
      </c>
      <c r="AE8" s="1">
        <f t="shared" si="17"/>
        <v>8.9</v>
      </c>
      <c r="AF8" s="25"/>
      <c r="AG8" s="1">
        <f t="shared" si="18"/>
        <v>0</v>
      </c>
      <c r="AH8" s="1">
        <f t="shared" si="19"/>
        <v>0</v>
      </c>
      <c r="AI8" s="1"/>
      <c r="AJ8" s="1">
        <f t="shared" si="20"/>
        <v>0</v>
      </c>
      <c r="AK8" s="1">
        <f t="shared" si="21"/>
        <v>0</v>
      </c>
      <c r="AL8" s="1"/>
      <c r="AM8" s="1">
        <f t="shared" si="22"/>
        <v>0</v>
      </c>
      <c r="AN8" s="1">
        <f t="shared" si="23"/>
        <v>0</v>
      </c>
      <c r="AO8" s="12">
        <f t="shared" si="24"/>
        <v>4.7299999999999995</v>
      </c>
      <c r="AP8" s="13">
        <f t="shared" si="25"/>
        <v>420.96999999999997</v>
      </c>
    </row>
    <row r="9" spans="1:42">
      <c r="A9" s="28">
        <v>4</v>
      </c>
      <c r="B9" s="3" t="s">
        <v>8</v>
      </c>
      <c r="C9" s="73" t="s">
        <v>12</v>
      </c>
      <c r="D9" s="13">
        <v>852.94</v>
      </c>
      <c r="E9" s="25">
        <v>4</v>
      </c>
      <c r="F9" s="1">
        <f t="shared" si="1"/>
        <v>0.16</v>
      </c>
      <c r="G9" s="1">
        <f t="shared" si="2"/>
        <v>136.47040000000001</v>
      </c>
      <c r="H9" s="25"/>
      <c r="I9" s="1">
        <f t="shared" si="3"/>
        <v>0</v>
      </c>
      <c r="J9" s="1">
        <f t="shared" si="4"/>
        <v>0</v>
      </c>
      <c r="K9" s="25"/>
      <c r="L9" s="1">
        <f t="shared" si="5"/>
        <v>0</v>
      </c>
      <c r="M9" s="1">
        <f t="shared" si="6"/>
        <v>0</v>
      </c>
      <c r="N9" s="25"/>
      <c r="O9" s="1">
        <f t="shared" si="7"/>
        <v>0</v>
      </c>
      <c r="P9" s="1">
        <f t="shared" si="8"/>
        <v>0</v>
      </c>
      <c r="Q9" s="25">
        <v>6.5</v>
      </c>
      <c r="R9" s="1">
        <f t="shared" si="9"/>
        <v>1.3</v>
      </c>
      <c r="S9" s="1">
        <f t="shared" si="10"/>
        <v>1108.8220000000001</v>
      </c>
      <c r="T9" s="25"/>
      <c r="U9" s="1">
        <f t="shared" si="11"/>
        <v>0</v>
      </c>
      <c r="V9" s="1">
        <f t="shared" si="12"/>
        <v>0</v>
      </c>
      <c r="W9" s="25"/>
      <c r="X9" s="1">
        <f t="shared" si="13"/>
        <v>0</v>
      </c>
      <c r="Y9" s="1">
        <f t="shared" si="14"/>
        <v>0</v>
      </c>
      <c r="Z9" s="25"/>
      <c r="AA9" s="1">
        <f t="shared" si="15"/>
        <v>0</v>
      </c>
      <c r="AB9" s="1">
        <f t="shared" si="16"/>
        <v>0</v>
      </c>
      <c r="AC9" s="25"/>
      <c r="AD9" s="1">
        <f t="shared" si="0"/>
        <v>0</v>
      </c>
      <c r="AE9" s="1">
        <f t="shared" si="17"/>
        <v>0</v>
      </c>
      <c r="AF9" s="25"/>
      <c r="AG9" s="1">
        <f t="shared" si="18"/>
        <v>0</v>
      </c>
      <c r="AH9" s="1">
        <f t="shared" si="19"/>
        <v>0</v>
      </c>
      <c r="AI9" s="1"/>
      <c r="AJ9" s="1">
        <f t="shared" si="20"/>
        <v>0</v>
      </c>
      <c r="AK9" s="1">
        <f t="shared" si="21"/>
        <v>0</v>
      </c>
      <c r="AL9" s="1"/>
      <c r="AM9" s="1">
        <f t="shared" si="22"/>
        <v>0</v>
      </c>
      <c r="AN9" s="1">
        <f t="shared" si="23"/>
        <v>0</v>
      </c>
      <c r="AO9" s="12">
        <f t="shared" si="24"/>
        <v>1.46</v>
      </c>
      <c r="AP9" s="13">
        <f t="shared" si="25"/>
        <v>1245.2924</v>
      </c>
    </row>
    <row r="10" spans="1:42" ht="30">
      <c r="A10" s="28">
        <v>5</v>
      </c>
      <c r="B10" s="27" t="s">
        <v>43</v>
      </c>
      <c r="C10" s="73" t="s">
        <v>12</v>
      </c>
      <c r="D10" s="13">
        <v>18</v>
      </c>
      <c r="E10" s="25">
        <v>1</v>
      </c>
      <c r="F10" s="1">
        <f t="shared" si="1"/>
        <v>0.04</v>
      </c>
      <c r="G10" s="1">
        <f t="shared" si="2"/>
        <v>0.72</v>
      </c>
      <c r="H10" s="25"/>
      <c r="I10" s="1">
        <f t="shared" si="3"/>
        <v>0</v>
      </c>
      <c r="J10" s="1">
        <f t="shared" si="4"/>
        <v>0</v>
      </c>
      <c r="K10" s="25"/>
      <c r="L10" s="1">
        <f t="shared" si="5"/>
        <v>0</v>
      </c>
      <c r="M10" s="1">
        <f t="shared" si="6"/>
        <v>0</v>
      </c>
      <c r="N10" s="25">
        <v>0.38</v>
      </c>
      <c r="O10" s="1">
        <f t="shared" si="7"/>
        <v>3.7999999999999999E-2</v>
      </c>
      <c r="P10" s="1">
        <f t="shared" si="8"/>
        <v>0.68399999999999994</v>
      </c>
      <c r="Q10" s="25">
        <v>0.8</v>
      </c>
      <c r="R10" s="1">
        <f t="shared" si="9"/>
        <v>0.16</v>
      </c>
      <c r="S10" s="1">
        <f t="shared" si="10"/>
        <v>2.88</v>
      </c>
      <c r="T10" s="25"/>
      <c r="U10" s="1">
        <f t="shared" si="11"/>
        <v>0</v>
      </c>
      <c r="V10" s="1">
        <f t="shared" si="12"/>
        <v>0</v>
      </c>
      <c r="W10" s="25"/>
      <c r="X10" s="1">
        <f t="shared" si="13"/>
        <v>0</v>
      </c>
      <c r="Y10" s="1">
        <f t="shared" si="14"/>
        <v>0</v>
      </c>
      <c r="Z10" s="25"/>
      <c r="AA10" s="1">
        <f t="shared" si="15"/>
        <v>0</v>
      </c>
      <c r="AB10" s="1">
        <f t="shared" si="16"/>
        <v>0</v>
      </c>
      <c r="AC10" s="25">
        <v>0.33</v>
      </c>
      <c r="AD10" s="1">
        <f t="shared" si="0"/>
        <v>6.6000000000000008E-3</v>
      </c>
      <c r="AE10" s="1">
        <f t="shared" si="17"/>
        <v>0.11880000000000002</v>
      </c>
      <c r="AF10" s="25"/>
      <c r="AG10" s="1">
        <f t="shared" si="18"/>
        <v>0</v>
      </c>
      <c r="AH10" s="1">
        <f t="shared" si="19"/>
        <v>0</v>
      </c>
      <c r="AI10" s="1"/>
      <c r="AJ10" s="1">
        <f t="shared" si="20"/>
        <v>0</v>
      </c>
      <c r="AK10" s="1">
        <f t="shared" si="21"/>
        <v>0</v>
      </c>
      <c r="AL10" s="1"/>
      <c r="AM10" s="1">
        <f t="shared" si="22"/>
        <v>0</v>
      </c>
      <c r="AN10" s="1">
        <f t="shared" si="23"/>
        <v>0</v>
      </c>
      <c r="AO10" s="12">
        <f t="shared" si="24"/>
        <v>0.24459999999999998</v>
      </c>
      <c r="AP10" s="13">
        <f t="shared" si="25"/>
        <v>4.4028</v>
      </c>
    </row>
    <row r="11" spans="1:42">
      <c r="A11" s="28">
        <v>6</v>
      </c>
      <c r="B11" s="3" t="s">
        <v>9</v>
      </c>
      <c r="C11" s="73" t="s">
        <v>12</v>
      </c>
      <c r="D11" s="13">
        <v>30</v>
      </c>
      <c r="E11" s="25"/>
      <c r="F11" s="1">
        <f t="shared" si="1"/>
        <v>0</v>
      </c>
      <c r="G11" s="1">
        <f t="shared" si="2"/>
        <v>0</v>
      </c>
      <c r="H11" s="25"/>
      <c r="I11" s="1">
        <f t="shared" si="3"/>
        <v>0</v>
      </c>
      <c r="J11" s="1">
        <f t="shared" si="4"/>
        <v>0</v>
      </c>
      <c r="K11" s="25"/>
      <c r="L11" s="1">
        <f t="shared" si="5"/>
        <v>0</v>
      </c>
      <c r="M11" s="1">
        <f t="shared" si="6"/>
        <v>0</v>
      </c>
      <c r="N11" s="25">
        <v>38.799999999999997</v>
      </c>
      <c r="O11" s="1">
        <f t="shared" si="7"/>
        <v>3.8799999999999994</v>
      </c>
      <c r="P11" s="1">
        <f t="shared" si="8"/>
        <v>116.39999999999998</v>
      </c>
      <c r="Q11" s="25">
        <v>160.9</v>
      </c>
      <c r="R11" s="1">
        <f t="shared" si="9"/>
        <v>32.18</v>
      </c>
      <c r="S11" s="1">
        <f t="shared" si="10"/>
        <v>965.4</v>
      </c>
      <c r="T11" s="25"/>
      <c r="U11" s="1">
        <f t="shared" si="11"/>
        <v>0</v>
      </c>
      <c r="V11" s="1">
        <f t="shared" si="12"/>
        <v>0</v>
      </c>
      <c r="W11" s="25"/>
      <c r="X11" s="1">
        <f t="shared" si="13"/>
        <v>0</v>
      </c>
      <c r="Y11" s="1">
        <f t="shared" si="14"/>
        <v>0</v>
      </c>
      <c r="Z11" s="25"/>
      <c r="AA11" s="1">
        <f t="shared" si="15"/>
        <v>0</v>
      </c>
      <c r="AB11" s="1">
        <f t="shared" si="16"/>
        <v>0</v>
      </c>
      <c r="AC11" s="25"/>
      <c r="AD11" s="1">
        <f t="shared" si="0"/>
        <v>0</v>
      </c>
      <c r="AE11" s="1">
        <f t="shared" si="17"/>
        <v>0</v>
      </c>
      <c r="AF11" s="25"/>
      <c r="AG11" s="1">
        <f t="shared" si="18"/>
        <v>0</v>
      </c>
      <c r="AH11" s="1">
        <f t="shared" si="19"/>
        <v>0</v>
      </c>
      <c r="AI11" s="1"/>
      <c r="AJ11" s="1">
        <f t="shared" si="20"/>
        <v>0</v>
      </c>
      <c r="AK11" s="1">
        <f t="shared" si="21"/>
        <v>0</v>
      </c>
      <c r="AL11" s="1"/>
      <c r="AM11" s="1">
        <f t="shared" si="22"/>
        <v>0</v>
      </c>
      <c r="AN11" s="1">
        <f t="shared" si="23"/>
        <v>0</v>
      </c>
      <c r="AO11" s="12">
        <f t="shared" si="24"/>
        <v>36.06</v>
      </c>
      <c r="AP11" s="13">
        <f t="shared" si="25"/>
        <v>1081.8000000000002</v>
      </c>
    </row>
    <row r="12" spans="1:42">
      <c r="A12" s="28">
        <v>7</v>
      </c>
      <c r="B12" s="3" t="s">
        <v>68</v>
      </c>
      <c r="C12" s="73" t="s">
        <v>13</v>
      </c>
      <c r="D12" s="13">
        <v>105</v>
      </c>
      <c r="E12" s="25"/>
      <c r="F12" s="1">
        <f t="shared" si="1"/>
        <v>0</v>
      </c>
      <c r="G12" s="1">
        <f t="shared" si="2"/>
        <v>0</v>
      </c>
      <c r="H12" s="25"/>
      <c r="I12" s="1">
        <f t="shared" si="3"/>
        <v>0</v>
      </c>
      <c r="J12" s="1">
        <f t="shared" si="4"/>
        <v>0</v>
      </c>
      <c r="K12" s="25"/>
      <c r="L12" s="1">
        <f t="shared" si="5"/>
        <v>0</v>
      </c>
      <c r="M12" s="1">
        <f t="shared" si="6"/>
        <v>0</v>
      </c>
      <c r="N12" s="25"/>
      <c r="O12" s="1">
        <f t="shared" si="7"/>
        <v>0</v>
      </c>
      <c r="P12" s="1">
        <f t="shared" si="8"/>
        <v>0</v>
      </c>
      <c r="Q12" s="25"/>
      <c r="R12" s="1">
        <f t="shared" si="9"/>
        <v>0</v>
      </c>
      <c r="S12" s="1">
        <f t="shared" si="10"/>
        <v>0</v>
      </c>
      <c r="T12" s="25"/>
      <c r="U12" s="1">
        <f t="shared" si="11"/>
        <v>0</v>
      </c>
      <c r="V12" s="1">
        <f t="shared" si="12"/>
        <v>0</v>
      </c>
      <c r="W12" s="25"/>
      <c r="X12" s="1">
        <f t="shared" si="13"/>
        <v>0</v>
      </c>
      <c r="Y12" s="1">
        <f t="shared" si="14"/>
        <v>0</v>
      </c>
      <c r="Z12" s="25">
        <v>200</v>
      </c>
      <c r="AA12" s="1">
        <f t="shared" si="15"/>
        <v>4</v>
      </c>
      <c r="AB12" s="1">
        <f t="shared" si="16"/>
        <v>420</v>
      </c>
      <c r="AC12" s="25"/>
      <c r="AD12" s="1">
        <f t="shared" si="0"/>
        <v>0</v>
      </c>
      <c r="AE12" s="1">
        <f t="shared" si="17"/>
        <v>0</v>
      </c>
      <c r="AF12" s="25"/>
      <c r="AG12" s="1">
        <f t="shared" si="18"/>
        <v>0</v>
      </c>
      <c r="AH12" s="1">
        <f t="shared" si="19"/>
        <v>0</v>
      </c>
      <c r="AI12" s="1"/>
      <c r="AJ12" s="1">
        <f t="shared" si="20"/>
        <v>0</v>
      </c>
      <c r="AK12" s="1">
        <f t="shared" si="21"/>
        <v>0</v>
      </c>
      <c r="AL12" s="1"/>
      <c r="AM12" s="1">
        <f t="shared" si="22"/>
        <v>0</v>
      </c>
      <c r="AN12" s="1">
        <f t="shared" si="23"/>
        <v>0</v>
      </c>
      <c r="AO12" s="12">
        <f t="shared" si="24"/>
        <v>4</v>
      </c>
      <c r="AP12" s="13">
        <f t="shared" si="25"/>
        <v>420</v>
      </c>
    </row>
    <row r="13" spans="1:42">
      <c r="A13" s="28">
        <v>8</v>
      </c>
      <c r="B13" s="3" t="s">
        <v>34</v>
      </c>
      <c r="C13" s="73" t="s">
        <v>12</v>
      </c>
      <c r="D13" s="13">
        <v>29</v>
      </c>
      <c r="E13" s="25"/>
      <c r="F13" s="1">
        <f t="shared" si="1"/>
        <v>0</v>
      </c>
      <c r="G13" s="1">
        <f t="shared" si="2"/>
        <v>0</v>
      </c>
      <c r="H13" s="25"/>
      <c r="I13" s="1">
        <f t="shared" si="3"/>
        <v>0</v>
      </c>
      <c r="J13" s="1">
        <f t="shared" si="4"/>
        <v>0</v>
      </c>
      <c r="K13" s="25"/>
      <c r="L13" s="1">
        <f t="shared" si="5"/>
        <v>0</v>
      </c>
      <c r="M13" s="1">
        <f t="shared" si="6"/>
        <v>0</v>
      </c>
      <c r="N13" s="25">
        <v>6.2</v>
      </c>
      <c r="O13" s="1">
        <f t="shared" si="7"/>
        <v>0.62</v>
      </c>
      <c r="P13" s="1">
        <f t="shared" si="8"/>
        <v>17.98</v>
      </c>
      <c r="Q13" s="25">
        <v>17.2</v>
      </c>
      <c r="R13" s="1">
        <f t="shared" si="9"/>
        <v>3.44</v>
      </c>
      <c r="S13" s="1">
        <f t="shared" si="10"/>
        <v>99.76</v>
      </c>
      <c r="T13" s="25"/>
      <c r="U13" s="1">
        <f t="shared" si="11"/>
        <v>0</v>
      </c>
      <c r="V13" s="1">
        <f t="shared" si="12"/>
        <v>0</v>
      </c>
      <c r="W13" s="25"/>
      <c r="X13" s="1">
        <f t="shared" si="13"/>
        <v>0</v>
      </c>
      <c r="Y13" s="1">
        <f t="shared" si="14"/>
        <v>0</v>
      </c>
      <c r="Z13" s="60"/>
      <c r="AA13" s="1">
        <f t="shared" si="15"/>
        <v>0</v>
      </c>
      <c r="AB13" s="1">
        <f t="shared" si="16"/>
        <v>0</v>
      </c>
      <c r="AC13" s="60"/>
      <c r="AD13" s="1">
        <f t="shared" si="0"/>
        <v>0</v>
      </c>
      <c r="AE13" s="1">
        <f t="shared" si="17"/>
        <v>0</v>
      </c>
      <c r="AF13" s="25"/>
      <c r="AG13" s="1">
        <f t="shared" si="18"/>
        <v>0</v>
      </c>
      <c r="AH13" s="1">
        <f t="shared" si="19"/>
        <v>0</v>
      </c>
      <c r="AI13" s="1"/>
      <c r="AJ13" s="1">
        <f t="shared" si="20"/>
        <v>0</v>
      </c>
      <c r="AK13" s="1">
        <f t="shared" si="21"/>
        <v>0</v>
      </c>
      <c r="AL13" s="1"/>
      <c r="AM13" s="1">
        <f t="shared" si="22"/>
        <v>0</v>
      </c>
      <c r="AN13" s="1">
        <f t="shared" si="23"/>
        <v>0</v>
      </c>
      <c r="AO13" s="12">
        <f t="shared" si="24"/>
        <v>4.0599999999999996</v>
      </c>
      <c r="AP13" s="13">
        <f t="shared" si="25"/>
        <v>117.74</v>
      </c>
    </row>
    <row r="14" spans="1:42">
      <c r="A14" s="28">
        <v>9</v>
      </c>
      <c r="B14" s="3" t="s">
        <v>16</v>
      </c>
      <c r="C14" s="73" t="s">
        <v>12</v>
      </c>
      <c r="D14" s="13">
        <v>32</v>
      </c>
      <c r="E14" s="25"/>
      <c r="F14" s="1">
        <f t="shared" si="1"/>
        <v>0</v>
      </c>
      <c r="G14" s="1">
        <f t="shared" si="2"/>
        <v>0</v>
      </c>
      <c r="H14" s="25"/>
      <c r="I14" s="1">
        <f t="shared" si="3"/>
        <v>0</v>
      </c>
      <c r="J14" s="1">
        <f t="shared" si="4"/>
        <v>0</v>
      </c>
      <c r="K14" s="25"/>
      <c r="L14" s="1">
        <f t="shared" si="5"/>
        <v>0</v>
      </c>
      <c r="M14" s="1">
        <f t="shared" si="6"/>
        <v>0</v>
      </c>
      <c r="N14" s="25">
        <v>13.6</v>
      </c>
      <c r="O14" s="1">
        <f t="shared" si="7"/>
        <v>1.36</v>
      </c>
      <c r="P14" s="1">
        <f t="shared" si="8"/>
        <v>43.52</v>
      </c>
      <c r="Q14" s="25"/>
      <c r="R14" s="1">
        <f t="shared" si="9"/>
        <v>0</v>
      </c>
      <c r="S14" s="1">
        <f t="shared" si="10"/>
        <v>0</v>
      </c>
      <c r="T14" s="25"/>
      <c r="U14" s="1">
        <f t="shared" si="11"/>
        <v>0</v>
      </c>
      <c r="V14" s="1">
        <f t="shared" si="12"/>
        <v>0</v>
      </c>
      <c r="W14" s="25"/>
      <c r="X14" s="1">
        <f t="shared" si="13"/>
        <v>0</v>
      </c>
      <c r="Y14" s="1">
        <f t="shared" si="14"/>
        <v>0</v>
      </c>
      <c r="Z14" s="25"/>
      <c r="AA14" s="1">
        <f t="shared" si="15"/>
        <v>0</v>
      </c>
      <c r="AB14" s="1">
        <f t="shared" si="16"/>
        <v>0</v>
      </c>
      <c r="AC14" s="25">
        <v>13.6</v>
      </c>
      <c r="AD14" s="1">
        <f t="shared" si="0"/>
        <v>0.27200000000000002</v>
      </c>
      <c r="AE14" s="1">
        <f t="shared" si="17"/>
        <v>8.7040000000000006</v>
      </c>
      <c r="AF14" s="25"/>
      <c r="AG14" s="1">
        <f t="shared" si="18"/>
        <v>0</v>
      </c>
      <c r="AH14" s="1">
        <f t="shared" si="19"/>
        <v>0</v>
      </c>
      <c r="AI14" s="1"/>
      <c r="AJ14" s="1">
        <f t="shared" si="20"/>
        <v>0</v>
      </c>
      <c r="AK14" s="1">
        <f t="shared" si="21"/>
        <v>0</v>
      </c>
      <c r="AL14" s="1"/>
      <c r="AM14" s="1">
        <f t="shared" si="22"/>
        <v>0</v>
      </c>
      <c r="AN14" s="1">
        <f t="shared" si="23"/>
        <v>0</v>
      </c>
      <c r="AO14" s="12">
        <f t="shared" si="24"/>
        <v>1.6320000000000001</v>
      </c>
      <c r="AP14" s="13">
        <f t="shared" si="25"/>
        <v>52.224000000000004</v>
      </c>
    </row>
    <row r="15" spans="1:42">
      <c r="A15" s="28">
        <v>10</v>
      </c>
      <c r="B15" s="3" t="s">
        <v>44</v>
      </c>
      <c r="C15" s="73" t="s">
        <v>12</v>
      </c>
      <c r="D15" s="13">
        <v>32</v>
      </c>
      <c r="E15" s="25"/>
      <c r="F15" s="1">
        <f t="shared" si="1"/>
        <v>0</v>
      </c>
      <c r="G15" s="1">
        <f t="shared" si="2"/>
        <v>0</v>
      </c>
      <c r="H15" s="25"/>
      <c r="I15" s="1">
        <f t="shared" si="3"/>
        <v>0</v>
      </c>
      <c r="J15" s="1">
        <f t="shared" si="4"/>
        <v>0</v>
      </c>
      <c r="K15" s="25"/>
      <c r="L15" s="1">
        <f t="shared" si="5"/>
        <v>0</v>
      </c>
      <c r="M15" s="1">
        <f t="shared" si="6"/>
        <v>0</v>
      </c>
      <c r="N15" s="25">
        <v>61.6</v>
      </c>
      <c r="O15" s="1">
        <f t="shared" si="7"/>
        <v>6.16</v>
      </c>
      <c r="P15" s="1">
        <f t="shared" si="8"/>
        <v>197.12</v>
      </c>
      <c r="Q15" s="25"/>
      <c r="R15" s="1">
        <f t="shared" si="9"/>
        <v>0</v>
      </c>
      <c r="S15" s="1">
        <f t="shared" si="10"/>
        <v>0</v>
      </c>
      <c r="T15" s="25"/>
      <c r="U15" s="1">
        <f t="shared" si="11"/>
        <v>0</v>
      </c>
      <c r="V15" s="1">
        <f t="shared" si="12"/>
        <v>0</v>
      </c>
      <c r="W15" s="25"/>
      <c r="X15" s="1">
        <f t="shared" si="13"/>
        <v>0</v>
      </c>
      <c r="Y15" s="1">
        <f t="shared" si="14"/>
        <v>0</v>
      </c>
      <c r="Z15" s="25"/>
      <c r="AA15" s="1">
        <f t="shared" si="15"/>
        <v>0</v>
      </c>
      <c r="AB15" s="1">
        <f t="shared" si="16"/>
        <v>0</v>
      </c>
      <c r="AC15" s="25">
        <v>105</v>
      </c>
      <c r="AD15" s="1">
        <f t="shared" si="0"/>
        <v>2.1</v>
      </c>
      <c r="AE15" s="1">
        <f t="shared" si="17"/>
        <v>67.2</v>
      </c>
      <c r="AF15" s="25"/>
      <c r="AG15" s="1">
        <f t="shared" si="18"/>
        <v>0</v>
      </c>
      <c r="AH15" s="1">
        <f t="shared" si="19"/>
        <v>0</v>
      </c>
      <c r="AI15" s="1"/>
      <c r="AJ15" s="1">
        <f t="shared" si="20"/>
        <v>0</v>
      </c>
      <c r="AK15" s="1">
        <f t="shared" si="21"/>
        <v>0</v>
      </c>
      <c r="AL15" s="1"/>
      <c r="AM15" s="1">
        <f t="shared" si="22"/>
        <v>0</v>
      </c>
      <c r="AN15" s="1">
        <f t="shared" si="23"/>
        <v>0</v>
      </c>
      <c r="AO15" s="12">
        <f t="shared" si="24"/>
        <v>8.26</v>
      </c>
      <c r="AP15" s="13">
        <f t="shared" si="25"/>
        <v>264.32</v>
      </c>
    </row>
    <row r="16" spans="1:42">
      <c r="A16" s="28">
        <v>11</v>
      </c>
      <c r="B16" s="4" t="s">
        <v>33</v>
      </c>
      <c r="C16" s="73" t="s">
        <v>12</v>
      </c>
      <c r="D16" s="13">
        <v>165</v>
      </c>
      <c r="E16" s="25"/>
      <c r="F16" s="1">
        <f t="shared" si="1"/>
        <v>0</v>
      </c>
      <c r="G16" s="1">
        <f t="shared" si="2"/>
        <v>0</v>
      </c>
      <c r="H16" s="25"/>
      <c r="I16" s="1">
        <f t="shared" si="3"/>
        <v>0</v>
      </c>
      <c r="J16" s="1">
        <f t="shared" si="4"/>
        <v>0</v>
      </c>
      <c r="K16" s="25"/>
      <c r="L16" s="1">
        <f t="shared" si="5"/>
        <v>0</v>
      </c>
      <c r="M16" s="1">
        <f t="shared" si="6"/>
        <v>0</v>
      </c>
      <c r="N16" s="25">
        <v>4.3</v>
      </c>
      <c r="O16" s="1">
        <f t="shared" si="7"/>
        <v>0.43</v>
      </c>
      <c r="P16" s="1">
        <f t="shared" si="8"/>
        <v>70.95</v>
      </c>
      <c r="Q16" s="25"/>
      <c r="R16" s="1">
        <f t="shared" si="9"/>
        <v>0</v>
      </c>
      <c r="S16" s="1">
        <f t="shared" si="10"/>
        <v>0</v>
      </c>
      <c r="T16" s="25"/>
      <c r="U16" s="1">
        <f t="shared" si="11"/>
        <v>0</v>
      </c>
      <c r="V16" s="1">
        <f t="shared" si="12"/>
        <v>0</v>
      </c>
      <c r="W16" s="25"/>
      <c r="X16" s="1">
        <f t="shared" si="13"/>
        <v>0</v>
      </c>
      <c r="Y16" s="1">
        <f t="shared" si="14"/>
        <v>0</v>
      </c>
      <c r="Z16" s="25"/>
      <c r="AA16" s="1">
        <f t="shared" si="15"/>
        <v>0</v>
      </c>
      <c r="AB16" s="1">
        <f t="shared" si="16"/>
        <v>0</v>
      </c>
      <c r="AC16" s="25">
        <v>10</v>
      </c>
      <c r="AD16" s="1">
        <f t="shared" si="0"/>
        <v>0.2</v>
      </c>
      <c r="AE16" s="1">
        <f t="shared" si="17"/>
        <v>33</v>
      </c>
      <c r="AF16" s="25"/>
      <c r="AG16" s="1">
        <f t="shared" si="18"/>
        <v>0</v>
      </c>
      <c r="AH16" s="1">
        <f t="shared" si="19"/>
        <v>0</v>
      </c>
      <c r="AI16" s="1"/>
      <c r="AJ16" s="1">
        <f t="shared" si="20"/>
        <v>0</v>
      </c>
      <c r="AK16" s="1">
        <f t="shared" si="21"/>
        <v>0</v>
      </c>
      <c r="AL16" s="1"/>
      <c r="AM16" s="1">
        <f t="shared" si="22"/>
        <v>0</v>
      </c>
      <c r="AN16" s="1">
        <f t="shared" si="23"/>
        <v>0</v>
      </c>
      <c r="AO16" s="12">
        <f t="shared" si="24"/>
        <v>0.63</v>
      </c>
      <c r="AP16" s="13">
        <f t="shared" si="25"/>
        <v>103.95</v>
      </c>
    </row>
    <row r="17" spans="1:42">
      <c r="A17" s="28">
        <v>12</v>
      </c>
      <c r="B17" s="3" t="s">
        <v>45</v>
      </c>
      <c r="C17" s="73" t="s">
        <v>12</v>
      </c>
      <c r="D17" s="13">
        <v>231.43</v>
      </c>
      <c r="E17" s="25"/>
      <c r="F17" s="1">
        <f t="shared" si="1"/>
        <v>0</v>
      </c>
      <c r="G17" s="1">
        <f t="shared" si="2"/>
        <v>0</v>
      </c>
      <c r="H17" s="25"/>
      <c r="I17" s="1">
        <f t="shared" si="3"/>
        <v>0</v>
      </c>
      <c r="J17" s="1">
        <f t="shared" si="4"/>
        <v>0</v>
      </c>
      <c r="K17" s="25"/>
      <c r="L17" s="1">
        <f t="shared" si="5"/>
        <v>0</v>
      </c>
      <c r="M17" s="1">
        <f t="shared" si="6"/>
        <v>0</v>
      </c>
      <c r="N17" s="25">
        <v>12.5</v>
      </c>
      <c r="O17" s="1">
        <f t="shared" si="7"/>
        <v>1.25</v>
      </c>
      <c r="P17" s="1">
        <f t="shared" si="8"/>
        <v>289.28750000000002</v>
      </c>
      <c r="Q17" s="25"/>
      <c r="R17" s="1">
        <f t="shared" si="9"/>
        <v>0</v>
      </c>
      <c r="S17" s="1">
        <f t="shared" si="10"/>
        <v>0</v>
      </c>
      <c r="T17" s="25"/>
      <c r="U17" s="1">
        <f t="shared" si="11"/>
        <v>0</v>
      </c>
      <c r="V17" s="1">
        <f t="shared" si="12"/>
        <v>0</v>
      </c>
      <c r="W17" s="25"/>
      <c r="X17" s="1">
        <f t="shared" si="13"/>
        <v>0</v>
      </c>
      <c r="Y17" s="1">
        <f t="shared" si="14"/>
        <v>0</v>
      </c>
      <c r="Z17" s="25"/>
      <c r="AA17" s="1">
        <f t="shared" si="15"/>
        <v>0</v>
      </c>
      <c r="AB17" s="1">
        <f t="shared" si="16"/>
        <v>0</v>
      </c>
      <c r="AC17" s="25"/>
      <c r="AD17" s="1">
        <f t="shared" si="0"/>
        <v>0</v>
      </c>
      <c r="AE17" s="1">
        <f t="shared" si="17"/>
        <v>0</v>
      </c>
      <c r="AF17" s="25"/>
      <c r="AG17" s="1">
        <f t="shared" si="18"/>
        <v>0</v>
      </c>
      <c r="AH17" s="1">
        <f t="shared" si="19"/>
        <v>0</v>
      </c>
      <c r="AI17" s="1"/>
      <c r="AJ17" s="1">
        <f t="shared" si="20"/>
        <v>0</v>
      </c>
      <c r="AK17" s="1">
        <f t="shared" si="21"/>
        <v>0</v>
      </c>
      <c r="AL17" s="1"/>
      <c r="AM17" s="1">
        <f t="shared" si="22"/>
        <v>0</v>
      </c>
      <c r="AN17" s="1">
        <f t="shared" si="23"/>
        <v>0</v>
      </c>
      <c r="AO17" s="12">
        <f t="shared" si="24"/>
        <v>1.25</v>
      </c>
      <c r="AP17" s="13">
        <f t="shared" si="25"/>
        <v>289.28750000000002</v>
      </c>
    </row>
    <row r="18" spans="1:42">
      <c r="A18" s="28">
        <v>13</v>
      </c>
      <c r="B18" s="27" t="s">
        <v>81</v>
      </c>
      <c r="C18" s="73" t="s">
        <v>12</v>
      </c>
      <c r="D18" s="13">
        <v>320</v>
      </c>
      <c r="E18" s="25"/>
      <c r="F18" s="1">
        <f t="shared" si="1"/>
        <v>0</v>
      </c>
      <c r="G18" s="1">
        <f t="shared" si="2"/>
        <v>0</v>
      </c>
      <c r="H18" s="25"/>
      <c r="I18" s="1">
        <f t="shared" si="3"/>
        <v>0</v>
      </c>
      <c r="J18" s="1">
        <f t="shared" si="4"/>
        <v>0</v>
      </c>
      <c r="K18" s="25"/>
      <c r="L18" s="1">
        <f t="shared" si="5"/>
        <v>0</v>
      </c>
      <c r="M18" s="1">
        <f t="shared" si="6"/>
        <v>0</v>
      </c>
      <c r="N18" s="25"/>
      <c r="O18" s="1">
        <f t="shared" si="7"/>
        <v>0</v>
      </c>
      <c r="P18" s="1">
        <f t="shared" si="8"/>
        <v>0</v>
      </c>
      <c r="Q18" s="25"/>
      <c r="R18" s="1">
        <f t="shared" si="9"/>
        <v>0</v>
      </c>
      <c r="S18" s="1">
        <f t="shared" si="10"/>
        <v>0</v>
      </c>
      <c r="T18" s="25"/>
      <c r="U18" s="1">
        <f t="shared" si="11"/>
        <v>0</v>
      </c>
      <c r="V18" s="1">
        <f t="shared" si="12"/>
        <v>0</v>
      </c>
      <c r="W18" s="25"/>
      <c r="X18" s="1">
        <f t="shared" si="13"/>
        <v>0</v>
      </c>
      <c r="Y18" s="1">
        <f t="shared" si="14"/>
        <v>0</v>
      </c>
      <c r="Z18" s="25"/>
      <c r="AA18" s="1">
        <f t="shared" si="15"/>
        <v>0</v>
      </c>
      <c r="AB18" s="1">
        <f t="shared" si="16"/>
        <v>0</v>
      </c>
      <c r="AC18" s="25"/>
      <c r="AD18" s="1">
        <f t="shared" si="0"/>
        <v>0</v>
      </c>
      <c r="AE18" s="1">
        <f t="shared" si="17"/>
        <v>0</v>
      </c>
      <c r="AF18" s="25"/>
      <c r="AG18" s="1">
        <f t="shared" si="18"/>
        <v>0</v>
      </c>
      <c r="AH18" s="1">
        <f t="shared" si="19"/>
        <v>0</v>
      </c>
      <c r="AI18" s="1"/>
      <c r="AJ18" s="1">
        <f t="shared" si="20"/>
        <v>0</v>
      </c>
      <c r="AK18" s="1">
        <f t="shared" si="21"/>
        <v>0</v>
      </c>
      <c r="AL18" s="1"/>
      <c r="AM18" s="1">
        <f t="shared" si="22"/>
        <v>0</v>
      </c>
      <c r="AN18" s="1">
        <f t="shared" si="23"/>
        <v>0</v>
      </c>
      <c r="AO18" s="12">
        <f t="shared" si="24"/>
        <v>0</v>
      </c>
      <c r="AP18" s="13">
        <f t="shared" si="25"/>
        <v>0</v>
      </c>
    </row>
    <row r="19" spans="1:42">
      <c r="A19" s="28">
        <v>14</v>
      </c>
      <c r="B19" s="3" t="s">
        <v>82</v>
      </c>
      <c r="C19" s="73" t="s">
        <v>12</v>
      </c>
      <c r="D19" s="13">
        <v>230</v>
      </c>
      <c r="E19" s="25"/>
      <c r="F19" s="1">
        <f t="shared" si="1"/>
        <v>0</v>
      </c>
      <c r="G19" s="1">
        <f t="shared" si="2"/>
        <v>0</v>
      </c>
      <c r="H19" s="25"/>
      <c r="I19" s="1">
        <f t="shared" si="3"/>
        <v>0</v>
      </c>
      <c r="J19" s="1">
        <f t="shared" si="4"/>
        <v>0</v>
      </c>
      <c r="K19" s="25"/>
      <c r="L19" s="1">
        <f t="shared" si="5"/>
        <v>0</v>
      </c>
      <c r="M19" s="1">
        <f t="shared" si="6"/>
        <v>0</v>
      </c>
      <c r="N19" s="25"/>
      <c r="O19" s="1">
        <f t="shared" si="7"/>
        <v>0</v>
      </c>
      <c r="P19" s="1">
        <f t="shared" si="8"/>
        <v>0</v>
      </c>
      <c r="Q19" s="25"/>
      <c r="R19" s="1">
        <f t="shared" si="9"/>
        <v>0</v>
      </c>
      <c r="S19" s="1">
        <f t="shared" si="10"/>
        <v>0</v>
      </c>
      <c r="T19" s="25"/>
      <c r="U19" s="1">
        <f t="shared" si="11"/>
        <v>0</v>
      </c>
      <c r="V19" s="1">
        <f t="shared" si="12"/>
        <v>0</v>
      </c>
      <c r="W19" s="25"/>
      <c r="X19" s="1">
        <f t="shared" si="13"/>
        <v>0</v>
      </c>
      <c r="Y19" s="1">
        <f t="shared" si="14"/>
        <v>0</v>
      </c>
      <c r="Z19" s="25"/>
      <c r="AA19" s="1">
        <f t="shared" si="15"/>
        <v>0</v>
      </c>
      <c r="AB19" s="1">
        <f t="shared" si="16"/>
        <v>0</v>
      </c>
      <c r="AC19" s="25"/>
      <c r="AD19" s="1">
        <f t="shared" si="0"/>
        <v>0</v>
      </c>
      <c r="AE19" s="1">
        <f t="shared" si="17"/>
        <v>0</v>
      </c>
      <c r="AF19" s="25"/>
      <c r="AG19" s="1">
        <f t="shared" si="18"/>
        <v>0</v>
      </c>
      <c r="AH19" s="1">
        <f t="shared" si="19"/>
        <v>0</v>
      </c>
      <c r="AI19" s="1"/>
      <c r="AJ19" s="1">
        <f t="shared" si="20"/>
        <v>0</v>
      </c>
      <c r="AK19" s="1">
        <f t="shared" si="21"/>
        <v>0</v>
      </c>
      <c r="AL19" s="1"/>
      <c r="AM19" s="1">
        <f t="shared" si="22"/>
        <v>0</v>
      </c>
      <c r="AN19" s="1">
        <f t="shared" si="23"/>
        <v>0</v>
      </c>
      <c r="AO19" s="12">
        <f t="shared" si="24"/>
        <v>0</v>
      </c>
      <c r="AP19" s="13">
        <f t="shared" si="25"/>
        <v>0</v>
      </c>
    </row>
    <row r="20" spans="1:42">
      <c r="A20" s="28">
        <v>15</v>
      </c>
      <c r="B20" s="3" t="s">
        <v>46</v>
      </c>
      <c r="C20" s="73" t="s">
        <v>12</v>
      </c>
      <c r="D20" s="13">
        <v>418.75</v>
      </c>
      <c r="E20" s="25"/>
      <c r="F20" s="1">
        <f t="shared" si="1"/>
        <v>0</v>
      </c>
      <c r="G20" s="1">
        <f t="shared" si="2"/>
        <v>0</v>
      </c>
      <c r="H20" s="25"/>
      <c r="I20" s="1">
        <f t="shared" si="3"/>
        <v>0</v>
      </c>
      <c r="J20" s="1">
        <f t="shared" si="4"/>
        <v>0</v>
      </c>
      <c r="K20" s="25"/>
      <c r="L20" s="1">
        <f t="shared" si="5"/>
        <v>0</v>
      </c>
      <c r="M20" s="1">
        <f t="shared" si="6"/>
        <v>0</v>
      </c>
      <c r="N20" s="25">
        <v>14</v>
      </c>
      <c r="O20" s="1">
        <f t="shared" si="7"/>
        <v>1.4</v>
      </c>
      <c r="P20" s="1">
        <f t="shared" si="8"/>
        <v>586.25</v>
      </c>
      <c r="Q20" s="25">
        <v>6.5</v>
      </c>
      <c r="R20" s="1">
        <f t="shared" si="9"/>
        <v>1.3</v>
      </c>
      <c r="S20" s="1">
        <f t="shared" si="10"/>
        <v>544.375</v>
      </c>
      <c r="T20" s="25"/>
      <c r="U20" s="1">
        <f t="shared" si="11"/>
        <v>0</v>
      </c>
      <c r="V20" s="1">
        <f t="shared" si="12"/>
        <v>0</v>
      </c>
      <c r="W20" s="25"/>
      <c r="X20" s="1">
        <f t="shared" si="13"/>
        <v>0</v>
      </c>
      <c r="Y20" s="1">
        <f t="shared" si="14"/>
        <v>0</v>
      </c>
      <c r="Z20" s="25"/>
      <c r="AA20" s="1">
        <f t="shared" si="15"/>
        <v>0</v>
      </c>
      <c r="AB20" s="1">
        <f t="shared" si="16"/>
        <v>0</v>
      </c>
      <c r="AC20" s="25"/>
      <c r="AD20" s="1">
        <f t="shared" si="0"/>
        <v>0</v>
      </c>
      <c r="AE20" s="1">
        <f t="shared" si="17"/>
        <v>0</v>
      </c>
      <c r="AF20" s="25"/>
      <c r="AG20" s="1">
        <f t="shared" si="18"/>
        <v>0</v>
      </c>
      <c r="AH20" s="1">
        <f t="shared" si="19"/>
        <v>0</v>
      </c>
      <c r="AI20" s="1"/>
      <c r="AJ20" s="1">
        <f t="shared" si="20"/>
        <v>0</v>
      </c>
      <c r="AK20" s="1">
        <f t="shared" si="21"/>
        <v>0</v>
      </c>
      <c r="AL20" s="1"/>
      <c r="AM20" s="1">
        <f t="shared" si="22"/>
        <v>0</v>
      </c>
      <c r="AN20" s="1">
        <f t="shared" si="23"/>
        <v>0</v>
      </c>
      <c r="AO20" s="12">
        <f t="shared" si="24"/>
        <v>2.7</v>
      </c>
      <c r="AP20" s="13">
        <f t="shared" si="25"/>
        <v>1130.625</v>
      </c>
    </row>
    <row r="21" spans="1:42">
      <c r="A21" s="28">
        <v>16</v>
      </c>
      <c r="B21" s="3" t="s">
        <v>76</v>
      </c>
      <c r="C21" s="73" t="s">
        <v>71</v>
      </c>
      <c r="D21" s="13">
        <v>8.6999999999999993</v>
      </c>
      <c r="E21" s="25"/>
      <c r="F21" s="1">
        <f t="shared" si="1"/>
        <v>0</v>
      </c>
      <c r="G21" s="1">
        <f t="shared" si="2"/>
        <v>0</v>
      </c>
      <c r="H21" s="25"/>
      <c r="I21" s="1">
        <f t="shared" si="3"/>
        <v>0</v>
      </c>
      <c r="J21" s="1">
        <f t="shared" si="4"/>
        <v>0</v>
      </c>
      <c r="K21" s="25"/>
      <c r="L21" s="1">
        <f t="shared" si="5"/>
        <v>0</v>
      </c>
      <c r="M21" s="1">
        <f t="shared" si="6"/>
        <v>0</v>
      </c>
      <c r="N21" s="25"/>
      <c r="O21" s="1">
        <f t="shared" si="7"/>
        <v>0</v>
      </c>
      <c r="P21" s="1">
        <f t="shared" si="8"/>
        <v>0</v>
      </c>
      <c r="Q21" s="25"/>
      <c r="R21" s="1">
        <f t="shared" si="9"/>
        <v>0</v>
      </c>
      <c r="S21" s="1">
        <f t="shared" si="10"/>
        <v>0</v>
      </c>
      <c r="T21" s="25"/>
      <c r="U21" s="1">
        <f t="shared" si="11"/>
        <v>0</v>
      </c>
      <c r="V21" s="1">
        <f t="shared" si="12"/>
        <v>0</v>
      </c>
      <c r="W21" s="25"/>
      <c r="X21" s="1">
        <f t="shared" si="13"/>
        <v>0</v>
      </c>
      <c r="Y21" s="1">
        <f t="shared" si="14"/>
        <v>0</v>
      </c>
      <c r="Z21" s="25"/>
      <c r="AA21" s="1">
        <f t="shared" si="15"/>
        <v>0</v>
      </c>
      <c r="AB21" s="1">
        <f t="shared" si="16"/>
        <v>0</v>
      </c>
      <c r="AC21" s="25"/>
      <c r="AD21" s="1">
        <f t="shared" si="0"/>
        <v>0</v>
      </c>
      <c r="AE21" s="1">
        <f t="shared" si="17"/>
        <v>0</v>
      </c>
      <c r="AF21" s="25"/>
      <c r="AG21" s="1">
        <f t="shared" si="18"/>
        <v>0</v>
      </c>
      <c r="AH21" s="1">
        <f t="shared" si="19"/>
        <v>0</v>
      </c>
      <c r="AI21" s="1"/>
      <c r="AJ21" s="1">
        <f t="shared" si="20"/>
        <v>0</v>
      </c>
      <c r="AK21" s="1">
        <f t="shared" si="21"/>
        <v>0</v>
      </c>
      <c r="AL21" s="1"/>
      <c r="AM21" s="1">
        <f t="shared" si="22"/>
        <v>0</v>
      </c>
      <c r="AN21" s="1">
        <f t="shared" si="23"/>
        <v>0</v>
      </c>
      <c r="AO21" s="12">
        <f t="shared" si="24"/>
        <v>0</v>
      </c>
      <c r="AP21" s="13">
        <f t="shared" si="25"/>
        <v>0</v>
      </c>
    </row>
    <row r="22" spans="1:42">
      <c r="A22" s="28">
        <v>17</v>
      </c>
      <c r="B22" s="3" t="s">
        <v>17</v>
      </c>
      <c r="C22" s="73" t="s">
        <v>12</v>
      </c>
      <c r="D22" s="13">
        <v>68</v>
      </c>
      <c r="E22" s="25"/>
      <c r="F22" s="1">
        <f t="shared" si="1"/>
        <v>0</v>
      </c>
      <c r="G22" s="1">
        <f t="shared" si="2"/>
        <v>0</v>
      </c>
      <c r="H22" s="25"/>
      <c r="I22" s="1">
        <f t="shared" si="3"/>
        <v>0</v>
      </c>
      <c r="J22" s="1">
        <f t="shared" si="4"/>
        <v>0</v>
      </c>
      <c r="K22" s="25">
        <v>30</v>
      </c>
      <c r="L22" s="1">
        <f t="shared" si="5"/>
        <v>3</v>
      </c>
      <c r="M22" s="1">
        <f t="shared" si="6"/>
        <v>204</v>
      </c>
      <c r="N22" s="25"/>
      <c r="O22" s="1">
        <f t="shared" si="7"/>
        <v>0</v>
      </c>
      <c r="P22" s="1">
        <f t="shared" si="8"/>
        <v>0</v>
      </c>
      <c r="Q22" s="25"/>
      <c r="R22" s="1">
        <f t="shared" si="9"/>
        <v>0</v>
      </c>
      <c r="S22" s="1">
        <f t="shared" si="10"/>
        <v>0</v>
      </c>
      <c r="T22" s="25"/>
      <c r="U22" s="1">
        <f t="shared" si="11"/>
        <v>0</v>
      </c>
      <c r="V22" s="1">
        <f t="shared" si="12"/>
        <v>0</v>
      </c>
      <c r="W22" s="25"/>
      <c r="X22" s="1">
        <f t="shared" si="13"/>
        <v>0</v>
      </c>
      <c r="Y22" s="1">
        <f t="shared" si="14"/>
        <v>0</v>
      </c>
      <c r="Z22" s="25"/>
      <c r="AA22" s="1">
        <f t="shared" si="15"/>
        <v>0</v>
      </c>
      <c r="AB22" s="1">
        <f t="shared" si="16"/>
        <v>0</v>
      </c>
      <c r="AC22" s="25"/>
      <c r="AD22" s="1">
        <f t="shared" si="0"/>
        <v>0</v>
      </c>
      <c r="AE22" s="1">
        <f t="shared" si="17"/>
        <v>0</v>
      </c>
      <c r="AF22" s="25"/>
      <c r="AG22" s="1">
        <f t="shared" si="18"/>
        <v>0</v>
      </c>
      <c r="AH22" s="1">
        <f t="shared" si="19"/>
        <v>0</v>
      </c>
      <c r="AI22" s="1"/>
      <c r="AJ22" s="1">
        <f t="shared" si="20"/>
        <v>0</v>
      </c>
      <c r="AK22" s="1">
        <f t="shared" si="21"/>
        <v>0</v>
      </c>
      <c r="AL22" s="1"/>
      <c r="AM22" s="1">
        <f t="shared" si="22"/>
        <v>0</v>
      </c>
      <c r="AN22" s="1">
        <f t="shared" si="23"/>
        <v>0</v>
      </c>
      <c r="AO22" s="12">
        <f t="shared" si="24"/>
        <v>3</v>
      </c>
      <c r="AP22" s="13">
        <f t="shared" si="25"/>
        <v>204</v>
      </c>
    </row>
    <row r="23" spans="1:42">
      <c r="A23" s="28">
        <v>18</v>
      </c>
      <c r="B23" s="3" t="s">
        <v>78</v>
      </c>
      <c r="C23" s="73" t="s">
        <v>12</v>
      </c>
      <c r="D23" s="13">
        <v>468</v>
      </c>
      <c r="E23" s="25"/>
      <c r="F23" s="1">
        <f t="shared" si="1"/>
        <v>0</v>
      </c>
      <c r="G23" s="1">
        <f t="shared" si="2"/>
        <v>0</v>
      </c>
      <c r="H23" s="25"/>
      <c r="I23" s="1">
        <f t="shared" si="3"/>
        <v>0</v>
      </c>
      <c r="J23" s="1">
        <f t="shared" si="4"/>
        <v>0</v>
      </c>
      <c r="K23" s="25"/>
      <c r="L23" s="1">
        <f t="shared" si="5"/>
        <v>0</v>
      </c>
      <c r="M23" s="1">
        <f t="shared" si="6"/>
        <v>0</v>
      </c>
      <c r="N23" s="25"/>
      <c r="O23" s="1">
        <f t="shared" si="7"/>
        <v>0</v>
      </c>
      <c r="P23" s="1">
        <f t="shared" si="8"/>
        <v>0</v>
      </c>
      <c r="Q23" s="25">
        <v>114.1</v>
      </c>
      <c r="R23" s="1">
        <f t="shared" si="9"/>
        <v>22.82</v>
      </c>
      <c r="S23" s="1">
        <f t="shared" si="10"/>
        <v>10679.76</v>
      </c>
      <c r="T23" s="25"/>
      <c r="U23" s="1">
        <f t="shared" si="11"/>
        <v>0</v>
      </c>
      <c r="V23" s="1">
        <f t="shared" si="12"/>
        <v>0</v>
      </c>
      <c r="W23" s="25"/>
      <c r="X23" s="1">
        <f t="shared" si="13"/>
        <v>0</v>
      </c>
      <c r="Y23" s="1">
        <f t="shared" si="14"/>
        <v>0</v>
      </c>
      <c r="Z23" s="25"/>
      <c r="AA23" s="1">
        <f t="shared" si="15"/>
        <v>0</v>
      </c>
      <c r="AB23" s="1">
        <f t="shared" si="16"/>
        <v>0</v>
      </c>
      <c r="AC23" s="25"/>
      <c r="AD23" s="1">
        <f t="shared" si="0"/>
        <v>0</v>
      </c>
      <c r="AE23" s="1">
        <f t="shared" si="17"/>
        <v>0</v>
      </c>
      <c r="AF23" s="25"/>
      <c r="AG23" s="1">
        <f t="shared" si="18"/>
        <v>0</v>
      </c>
      <c r="AH23" s="1">
        <f t="shared" si="19"/>
        <v>0</v>
      </c>
      <c r="AI23" s="1"/>
      <c r="AJ23" s="1">
        <f t="shared" si="20"/>
        <v>0</v>
      </c>
      <c r="AK23" s="1">
        <f t="shared" si="21"/>
        <v>0</v>
      </c>
      <c r="AL23" s="1"/>
      <c r="AM23" s="1">
        <f t="shared" si="22"/>
        <v>0</v>
      </c>
      <c r="AN23" s="1">
        <f t="shared" si="23"/>
        <v>0</v>
      </c>
      <c r="AO23" s="12">
        <f t="shared" si="24"/>
        <v>22.82</v>
      </c>
      <c r="AP23" s="13">
        <f t="shared" si="25"/>
        <v>10679.76</v>
      </c>
    </row>
    <row r="24" spans="1:42">
      <c r="A24" s="28">
        <v>19</v>
      </c>
      <c r="B24" s="3" t="s">
        <v>63</v>
      </c>
      <c r="C24" s="73" t="s">
        <v>12</v>
      </c>
      <c r="D24" s="13">
        <v>272</v>
      </c>
      <c r="E24" s="25"/>
      <c r="F24" s="1">
        <f t="shared" si="1"/>
        <v>0</v>
      </c>
      <c r="G24" s="1">
        <f t="shared" si="2"/>
        <v>0</v>
      </c>
      <c r="H24" s="25"/>
      <c r="I24" s="1">
        <f t="shared" si="3"/>
        <v>0</v>
      </c>
      <c r="J24" s="1">
        <f t="shared" si="4"/>
        <v>0</v>
      </c>
      <c r="K24" s="25"/>
      <c r="L24" s="1">
        <f t="shared" si="5"/>
        <v>0</v>
      </c>
      <c r="M24" s="1">
        <f t="shared" si="6"/>
        <v>0</v>
      </c>
      <c r="N24" s="25"/>
      <c r="O24" s="1">
        <f t="shared" si="7"/>
        <v>0</v>
      </c>
      <c r="P24" s="1">
        <f t="shared" si="8"/>
        <v>0</v>
      </c>
      <c r="Q24" s="25"/>
      <c r="R24" s="1">
        <f t="shared" si="9"/>
        <v>0</v>
      </c>
      <c r="S24" s="1">
        <f t="shared" si="10"/>
        <v>0</v>
      </c>
      <c r="T24" s="25"/>
      <c r="U24" s="1">
        <f t="shared" si="11"/>
        <v>0</v>
      </c>
      <c r="V24" s="1">
        <f t="shared" si="12"/>
        <v>0</v>
      </c>
      <c r="W24" s="25">
        <v>21.4</v>
      </c>
      <c r="X24" s="1">
        <f t="shared" si="13"/>
        <v>1.07</v>
      </c>
      <c r="Y24" s="1">
        <f t="shared" si="14"/>
        <v>291.04000000000002</v>
      </c>
      <c r="Z24" s="25"/>
      <c r="AA24" s="1">
        <f t="shared" si="15"/>
        <v>0</v>
      </c>
      <c r="AB24" s="1">
        <f t="shared" si="16"/>
        <v>0</v>
      </c>
      <c r="AC24" s="25"/>
      <c r="AD24" s="1">
        <f t="shared" si="0"/>
        <v>0</v>
      </c>
      <c r="AE24" s="1">
        <f t="shared" si="17"/>
        <v>0</v>
      </c>
      <c r="AF24" s="25"/>
      <c r="AG24" s="1">
        <f t="shared" si="18"/>
        <v>0</v>
      </c>
      <c r="AH24" s="1">
        <f t="shared" si="19"/>
        <v>0</v>
      </c>
      <c r="AI24" s="1"/>
      <c r="AJ24" s="1">
        <f t="shared" si="20"/>
        <v>0</v>
      </c>
      <c r="AK24" s="1">
        <f t="shared" si="21"/>
        <v>0</v>
      </c>
      <c r="AL24" s="1"/>
      <c r="AM24" s="1">
        <f t="shared" si="22"/>
        <v>0</v>
      </c>
      <c r="AN24" s="1">
        <f t="shared" si="23"/>
        <v>0</v>
      </c>
      <c r="AO24" s="12">
        <f t="shared" si="24"/>
        <v>1.07</v>
      </c>
      <c r="AP24" s="13">
        <f t="shared" si="25"/>
        <v>291.04000000000002</v>
      </c>
    </row>
    <row r="25" spans="1:42">
      <c r="A25" s="28">
        <v>20</v>
      </c>
      <c r="B25" s="3" t="s">
        <v>85</v>
      </c>
      <c r="C25" s="73" t="s">
        <v>12</v>
      </c>
      <c r="D25" s="13">
        <v>135</v>
      </c>
      <c r="E25" s="25"/>
      <c r="F25" s="1">
        <f t="shared" si="1"/>
        <v>0</v>
      </c>
      <c r="G25" s="1">
        <f t="shared" si="2"/>
        <v>0</v>
      </c>
      <c r="H25" s="25"/>
      <c r="I25" s="1">
        <f t="shared" si="3"/>
        <v>0</v>
      </c>
      <c r="J25" s="1">
        <f t="shared" si="4"/>
        <v>0</v>
      </c>
      <c r="K25" s="25"/>
      <c r="L25" s="1">
        <f t="shared" si="5"/>
        <v>0</v>
      </c>
      <c r="M25" s="1">
        <f t="shared" si="6"/>
        <v>0</v>
      </c>
      <c r="N25" s="25"/>
      <c r="O25" s="1">
        <f t="shared" si="7"/>
        <v>0</v>
      </c>
      <c r="P25" s="1">
        <f t="shared" si="8"/>
        <v>0</v>
      </c>
      <c r="Q25" s="25"/>
      <c r="R25" s="1">
        <f t="shared" si="9"/>
        <v>0</v>
      </c>
      <c r="S25" s="1">
        <f t="shared" si="10"/>
        <v>0</v>
      </c>
      <c r="T25" s="25"/>
      <c r="U25" s="1">
        <f t="shared" si="11"/>
        <v>0</v>
      </c>
      <c r="V25" s="1">
        <f t="shared" si="12"/>
        <v>0</v>
      </c>
      <c r="W25" s="25"/>
      <c r="X25" s="1">
        <f t="shared" si="13"/>
        <v>0</v>
      </c>
      <c r="Y25" s="1">
        <f t="shared" si="14"/>
        <v>0</v>
      </c>
      <c r="Z25" s="25"/>
      <c r="AA25" s="1">
        <f t="shared" si="15"/>
        <v>0</v>
      </c>
      <c r="AB25" s="1">
        <f t="shared" si="16"/>
        <v>0</v>
      </c>
      <c r="AC25" s="25"/>
      <c r="AD25" s="1">
        <f t="shared" si="0"/>
        <v>0</v>
      </c>
      <c r="AE25" s="1">
        <f t="shared" si="17"/>
        <v>0</v>
      </c>
      <c r="AF25" s="25"/>
      <c r="AG25" s="1">
        <f t="shared" si="18"/>
        <v>0</v>
      </c>
      <c r="AH25" s="1">
        <f t="shared" si="19"/>
        <v>0</v>
      </c>
      <c r="AI25" s="1"/>
      <c r="AJ25" s="1">
        <f t="shared" si="20"/>
        <v>0</v>
      </c>
      <c r="AK25" s="1">
        <f t="shared" si="21"/>
        <v>0</v>
      </c>
      <c r="AL25" s="1"/>
      <c r="AM25" s="1">
        <f t="shared" si="22"/>
        <v>0</v>
      </c>
      <c r="AN25" s="1">
        <f t="shared" si="23"/>
        <v>0</v>
      </c>
      <c r="AO25" s="12">
        <f t="shared" si="24"/>
        <v>0</v>
      </c>
      <c r="AP25" s="13">
        <f t="shared" si="25"/>
        <v>0</v>
      </c>
    </row>
    <row r="26" spans="1:42">
      <c r="A26" s="28">
        <v>21</v>
      </c>
      <c r="B26" s="3" t="s">
        <v>79</v>
      </c>
      <c r="C26" s="73" t="s">
        <v>12</v>
      </c>
      <c r="D26" s="13">
        <v>1800</v>
      </c>
      <c r="E26" s="25"/>
      <c r="F26" s="1">
        <f t="shared" si="1"/>
        <v>0</v>
      </c>
      <c r="G26" s="1">
        <f t="shared" si="2"/>
        <v>0</v>
      </c>
      <c r="H26" s="25"/>
      <c r="I26" s="1">
        <f t="shared" si="3"/>
        <v>0</v>
      </c>
      <c r="J26" s="1">
        <f t="shared" si="4"/>
        <v>0</v>
      </c>
      <c r="K26" s="25"/>
      <c r="L26" s="1">
        <f t="shared" si="5"/>
        <v>0</v>
      </c>
      <c r="M26" s="1">
        <f t="shared" si="6"/>
        <v>0</v>
      </c>
      <c r="N26" s="25"/>
      <c r="O26" s="1">
        <f t="shared" si="7"/>
        <v>0</v>
      </c>
      <c r="P26" s="1">
        <f t="shared" si="8"/>
        <v>0</v>
      </c>
      <c r="Q26" s="25">
        <v>0.03</v>
      </c>
      <c r="R26" s="1">
        <f t="shared" si="9"/>
        <v>6.0000000000000001E-3</v>
      </c>
      <c r="S26" s="1">
        <f t="shared" si="10"/>
        <v>10.8</v>
      </c>
      <c r="T26" s="25"/>
      <c r="U26" s="1">
        <f t="shared" si="11"/>
        <v>0</v>
      </c>
      <c r="V26" s="1">
        <f t="shared" si="12"/>
        <v>0</v>
      </c>
      <c r="W26" s="25"/>
      <c r="X26" s="1">
        <f t="shared" si="13"/>
        <v>0</v>
      </c>
      <c r="Y26" s="1">
        <f t="shared" si="14"/>
        <v>0</v>
      </c>
      <c r="Z26" s="25"/>
      <c r="AA26" s="1">
        <f t="shared" si="15"/>
        <v>0</v>
      </c>
      <c r="AB26" s="1">
        <f t="shared" si="16"/>
        <v>0</v>
      </c>
      <c r="AC26" s="25"/>
      <c r="AD26" s="1">
        <f t="shared" si="0"/>
        <v>0</v>
      </c>
      <c r="AE26" s="1">
        <f t="shared" si="17"/>
        <v>0</v>
      </c>
      <c r="AF26" s="25"/>
      <c r="AG26" s="1">
        <f t="shared" si="18"/>
        <v>0</v>
      </c>
      <c r="AH26" s="1">
        <f t="shared" si="19"/>
        <v>0</v>
      </c>
      <c r="AI26" s="1"/>
      <c r="AJ26" s="1">
        <f t="shared" si="20"/>
        <v>0</v>
      </c>
      <c r="AK26" s="1">
        <f t="shared" si="21"/>
        <v>0</v>
      </c>
      <c r="AL26" s="1"/>
      <c r="AM26" s="1">
        <f t="shared" si="22"/>
        <v>0</v>
      </c>
      <c r="AN26" s="1">
        <f t="shared" si="23"/>
        <v>0</v>
      </c>
      <c r="AO26" s="12">
        <f t="shared" si="24"/>
        <v>6.0000000000000001E-3</v>
      </c>
      <c r="AP26" s="13">
        <f t="shared" si="25"/>
        <v>10.8</v>
      </c>
    </row>
    <row r="27" spans="1:42">
      <c r="A27" s="28">
        <v>22</v>
      </c>
      <c r="B27" s="3" t="s">
        <v>35</v>
      </c>
      <c r="C27" s="73" t="s">
        <v>12</v>
      </c>
      <c r="D27" s="13">
        <v>750</v>
      </c>
      <c r="E27" s="25"/>
      <c r="F27" s="1">
        <f t="shared" si="1"/>
        <v>0</v>
      </c>
      <c r="G27" s="1">
        <f t="shared" si="2"/>
        <v>0</v>
      </c>
      <c r="H27" s="25">
        <v>1</v>
      </c>
      <c r="I27" s="1">
        <f t="shared" si="3"/>
        <v>0.04</v>
      </c>
      <c r="J27" s="1">
        <f t="shared" si="4"/>
        <v>30</v>
      </c>
      <c r="K27" s="25"/>
      <c r="L27" s="1">
        <f t="shared" si="5"/>
        <v>0</v>
      </c>
      <c r="M27" s="1">
        <f t="shared" si="6"/>
        <v>0</v>
      </c>
      <c r="N27" s="25"/>
      <c r="O27" s="1">
        <f t="shared" si="7"/>
        <v>0</v>
      </c>
      <c r="P27" s="1">
        <f t="shared" si="8"/>
        <v>0</v>
      </c>
      <c r="Q27" s="25"/>
      <c r="R27" s="1">
        <f t="shared" si="9"/>
        <v>0</v>
      </c>
      <c r="S27" s="1">
        <f t="shared" si="10"/>
        <v>0</v>
      </c>
      <c r="T27" s="25"/>
      <c r="U27" s="1">
        <f t="shared" si="11"/>
        <v>0</v>
      </c>
      <c r="V27" s="1">
        <f t="shared" si="12"/>
        <v>0</v>
      </c>
      <c r="W27" s="25"/>
      <c r="X27" s="1">
        <f t="shared" si="13"/>
        <v>0</v>
      </c>
      <c r="Y27" s="1">
        <f t="shared" si="14"/>
        <v>0</v>
      </c>
      <c r="Z27" s="25"/>
      <c r="AA27" s="1">
        <f t="shared" si="15"/>
        <v>0</v>
      </c>
      <c r="AB27" s="1">
        <f t="shared" si="16"/>
        <v>0</v>
      </c>
      <c r="AC27" s="25"/>
      <c r="AD27" s="1">
        <f t="shared" si="0"/>
        <v>0</v>
      </c>
      <c r="AE27" s="1">
        <f t="shared" si="17"/>
        <v>0</v>
      </c>
      <c r="AF27" s="25"/>
      <c r="AG27" s="1">
        <f t="shared" si="18"/>
        <v>0</v>
      </c>
      <c r="AH27" s="1">
        <f t="shared" si="19"/>
        <v>0</v>
      </c>
      <c r="AI27" s="1"/>
      <c r="AJ27" s="1">
        <f t="shared" si="20"/>
        <v>0</v>
      </c>
      <c r="AK27" s="1">
        <f t="shared" si="21"/>
        <v>0</v>
      </c>
      <c r="AL27" s="1"/>
      <c r="AM27" s="1">
        <f t="shared" si="22"/>
        <v>0</v>
      </c>
      <c r="AN27" s="1">
        <f t="shared" si="23"/>
        <v>0</v>
      </c>
      <c r="AO27" s="12">
        <f t="shared" si="24"/>
        <v>0.04</v>
      </c>
      <c r="AP27" s="13">
        <f t="shared" si="25"/>
        <v>30</v>
      </c>
    </row>
    <row r="28" spans="1:42">
      <c r="A28" s="28">
        <v>23</v>
      </c>
      <c r="B28" s="3" t="s">
        <v>74</v>
      </c>
      <c r="C28" s="73" t="s">
        <v>12</v>
      </c>
      <c r="D28" s="13">
        <v>1050</v>
      </c>
      <c r="E28" s="25"/>
      <c r="F28" s="1">
        <f t="shared" si="1"/>
        <v>0</v>
      </c>
      <c r="G28" s="1">
        <f t="shared" si="2"/>
        <v>0</v>
      </c>
      <c r="H28" s="25"/>
      <c r="I28" s="1">
        <f t="shared" si="3"/>
        <v>0</v>
      </c>
      <c r="J28" s="1">
        <f t="shared" si="4"/>
        <v>0</v>
      </c>
      <c r="K28" s="25"/>
      <c r="L28" s="1">
        <f t="shared" si="5"/>
        <v>0</v>
      </c>
      <c r="M28" s="1">
        <f t="shared" si="6"/>
        <v>0</v>
      </c>
      <c r="N28" s="25"/>
      <c r="O28" s="1">
        <f t="shared" si="7"/>
        <v>0</v>
      </c>
      <c r="P28" s="1">
        <f t="shared" si="8"/>
        <v>0</v>
      </c>
      <c r="Q28" s="25"/>
      <c r="R28" s="1">
        <f t="shared" si="9"/>
        <v>0</v>
      </c>
      <c r="S28" s="1">
        <f t="shared" si="10"/>
        <v>0</v>
      </c>
      <c r="T28" s="25">
        <v>5</v>
      </c>
      <c r="U28" s="1">
        <f t="shared" si="11"/>
        <v>1</v>
      </c>
      <c r="V28" s="1">
        <f t="shared" si="12"/>
        <v>1050</v>
      </c>
      <c r="W28" s="1"/>
      <c r="X28" s="1">
        <f t="shared" si="13"/>
        <v>0</v>
      </c>
      <c r="Y28" s="1">
        <f t="shared" si="14"/>
        <v>0</v>
      </c>
      <c r="Z28" s="1"/>
      <c r="AA28" s="1">
        <f t="shared" si="15"/>
        <v>0</v>
      </c>
      <c r="AB28" s="1">
        <f t="shared" si="16"/>
        <v>0</v>
      </c>
      <c r="AC28" s="25"/>
      <c r="AD28" s="1">
        <f t="shared" si="0"/>
        <v>0</v>
      </c>
      <c r="AE28" s="1">
        <f t="shared" si="17"/>
        <v>0</v>
      </c>
      <c r="AF28" s="1"/>
      <c r="AG28" s="1">
        <f t="shared" si="18"/>
        <v>0</v>
      </c>
      <c r="AH28" s="1">
        <f t="shared" si="19"/>
        <v>0</v>
      </c>
      <c r="AI28" s="1"/>
      <c r="AJ28" s="1">
        <f t="shared" si="20"/>
        <v>0</v>
      </c>
      <c r="AK28" s="1">
        <f t="shared" si="21"/>
        <v>0</v>
      </c>
      <c r="AL28" s="1"/>
      <c r="AM28" s="1">
        <f t="shared" si="22"/>
        <v>0</v>
      </c>
      <c r="AN28" s="1">
        <f t="shared" si="23"/>
        <v>0</v>
      </c>
      <c r="AO28" s="12">
        <f t="shared" si="24"/>
        <v>1</v>
      </c>
      <c r="AP28" s="13">
        <f t="shared" si="25"/>
        <v>1050</v>
      </c>
    </row>
    <row r="29" spans="1:42">
      <c r="A29" s="28">
        <v>24</v>
      </c>
      <c r="B29" s="27" t="s">
        <v>87</v>
      </c>
      <c r="C29" s="70" t="s">
        <v>12</v>
      </c>
      <c r="D29" s="13">
        <v>1000</v>
      </c>
      <c r="E29" s="25"/>
      <c r="F29" s="1">
        <f t="shared" si="1"/>
        <v>0</v>
      </c>
      <c r="G29" s="1">
        <f t="shared" si="2"/>
        <v>0</v>
      </c>
      <c r="H29" s="25"/>
      <c r="I29" s="1">
        <f t="shared" si="3"/>
        <v>0</v>
      </c>
      <c r="J29" s="1">
        <f t="shared" si="4"/>
        <v>0</v>
      </c>
      <c r="K29" s="25"/>
      <c r="L29" s="1">
        <f t="shared" si="5"/>
        <v>0</v>
      </c>
      <c r="M29" s="1">
        <f t="shared" si="6"/>
        <v>0</v>
      </c>
      <c r="N29" s="25"/>
      <c r="O29" s="1">
        <f t="shared" si="7"/>
        <v>0</v>
      </c>
      <c r="P29" s="1">
        <f t="shared" si="8"/>
        <v>0</v>
      </c>
      <c r="Q29" s="25"/>
      <c r="R29" s="1">
        <f t="shared" si="9"/>
        <v>0</v>
      </c>
      <c r="S29" s="1">
        <f t="shared" si="10"/>
        <v>0</v>
      </c>
      <c r="T29" s="25"/>
      <c r="U29" s="1">
        <f t="shared" si="11"/>
        <v>0</v>
      </c>
      <c r="V29" s="1">
        <f t="shared" si="12"/>
        <v>0</v>
      </c>
      <c r="W29" s="1"/>
      <c r="X29" s="1">
        <f t="shared" si="13"/>
        <v>0</v>
      </c>
      <c r="Y29" s="1">
        <f t="shared" si="14"/>
        <v>0</v>
      </c>
      <c r="Z29" s="25"/>
      <c r="AA29" s="1">
        <f t="shared" si="15"/>
        <v>0</v>
      </c>
      <c r="AB29" s="1">
        <f t="shared" si="16"/>
        <v>0</v>
      </c>
      <c r="AC29" s="25">
        <v>0.17</v>
      </c>
      <c r="AD29" s="1">
        <f t="shared" si="0"/>
        <v>3.4000000000000002E-3</v>
      </c>
      <c r="AE29" s="1">
        <f t="shared" si="17"/>
        <v>3.4000000000000004</v>
      </c>
      <c r="AF29" s="1"/>
      <c r="AG29" s="1">
        <f t="shared" si="18"/>
        <v>0</v>
      </c>
      <c r="AH29" s="1">
        <f t="shared" si="19"/>
        <v>0</v>
      </c>
      <c r="AI29" s="1"/>
      <c r="AJ29" s="1">
        <f t="shared" si="20"/>
        <v>0</v>
      </c>
      <c r="AK29" s="1">
        <f t="shared" si="21"/>
        <v>0</v>
      </c>
      <c r="AL29" s="1"/>
      <c r="AM29" s="1">
        <f t="shared" si="22"/>
        <v>0</v>
      </c>
      <c r="AN29" s="1">
        <f t="shared" si="23"/>
        <v>0</v>
      </c>
      <c r="AO29" s="12">
        <f t="shared" si="24"/>
        <v>3.4000000000000002E-3</v>
      </c>
      <c r="AP29" s="13">
        <f t="shared" si="25"/>
        <v>3.4000000000000004</v>
      </c>
    </row>
    <row r="30" spans="1:42">
      <c r="A30" s="28">
        <v>25</v>
      </c>
      <c r="B30" s="27"/>
      <c r="C30" s="46"/>
      <c r="D30" s="13"/>
      <c r="E30" s="25"/>
      <c r="F30" s="1"/>
      <c r="G30" s="1"/>
      <c r="H30" s="25"/>
      <c r="I30" s="1"/>
      <c r="J30" s="1"/>
      <c r="K30" s="25"/>
      <c r="L30" s="1"/>
      <c r="M30" s="1"/>
      <c r="N30" s="1"/>
      <c r="O30" s="1"/>
      <c r="P30" s="1"/>
      <c r="Q30" s="1"/>
      <c r="R30" s="1"/>
      <c r="S30" s="1"/>
      <c r="T30" s="25"/>
      <c r="U30" s="1"/>
      <c r="V30" s="1"/>
      <c r="W30" s="25"/>
      <c r="X30" s="1"/>
      <c r="Y30" s="1"/>
      <c r="Z30" s="25"/>
      <c r="AA30" s="1"/>
      <c r="AB30" s="1"/>
      <c r="AC30" s="25"/>
      <c r="AD30" s="1"/>
      <c r="AE30" s="1"/>
      <c r="AF30" s="1"/>
      <c r="AG30" s="1"/>
      <c r="AH30" s="1"/>
      <c r="AI30" s="1"/>
      <c r="AJ30" s="1">
        <f t="shared" si="20"/>
        <v>0</v>
      </c>
      <c r="AK30" s="1">
        <f t="shared" si="21"/>
        <v>0</v>
      </c>
      <c r="AL30" s="1"/>
      <c r="AM30" s="1"/>
      <c r="AN30" s="1"/>
      <c r="AO30" s="12"/>
      <c r="AP30" s="13"/>
    </row>
    <row r="31" spans="1:42">
      <c r="A31" s="28">
        <v>26</v>
      </c>
      <c r="B31" s="27"/>
      <c r="C31" s="14"/>
      <c r="D31" s="13"/>
      <c r="E31" s="25"/>
      <c r="F31" s="1"/>
      <c r="G31" s="1"/>
      <c r="H31" s="25"/>
      <c r="I31" s="1"/>
      <c r="J31" s="1"/>
      <c r="K31" s="25"/>
      <c r="L31" s="1"/>
      <c r="M31" s="1"/>
      <c r="N31" s="1"/>
      <c r="O31" s="1"/>
      <c r="P31" s="1"/>
      <c r="Q31" s="1"/>
      <c r="R31" s="1"/>
      <c r="S31" s="1"/>
      <c r="T31" s="25"/>
      <c r="U31" s="1"/>
      <c r="V31" s="1"/>
      <c r="W31" s="25"/>
      <c r="X31" s="1"/>
      <c r="Y31" s="1"/>
      <c r="Z31" s="25"/>
      <c r="AA31" s="1"/>
      <c r="AB31" s="1"/>
      <c r="AC31" s="2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2"/>
      <c r="AP31" s="13"/>
    </row>
    <row r="32" spans="1:42">
      <c r="A32" s="28">
        <v>27</v>
      </c>
      <c r="B32" s="27"/>
      <c r="C32" s="14"/>
      <c r="D32" s="13"/>
      <c r="E32" s="25"/>
      <c r="F32" s="1"/>
      <c r="G32" s="1"/>
      <c r="H32" s="25"/>
      <c r="I32" s="1"/>
      <c r="J32" s="1"/>
      <c r="K32" s="25"/>
      <c r="L32" s="1"/>
      <c r="M32" s="1"/>
      <c r="N32" s="1"/>
      <c r="O32" s="1"/>
      <c r="P32" s="1"/>
      <c r="Q32" s="1"/>
      <c r="R32" s="1"/>
      <c r="S32" s="1"/>
      <c r="T32" s="25"/>
      <c r="U32" s="1"/>
      <c r="V32" s="1"/>
      <c r="W32" s="25"/>
      <c r="X32" s="1"/>
      <c r="Y32" s="1"/>
      <c r="Z32" s="25"/>
      <c r="AA32" s="1"/>
      <c r="AB32" s="1"/>
      <c r="AC32" s="2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2"/>
      <c r="AP32" s="13"/>
    </row>
    <row r="33" spans="1:42">
      <c r="A33" s="28"/>
      <c r="B33" s="3"/>
      <c r="C33" s="3"/>
      <c r="D33" s="1"/>
      <c r="E33" s="1"/>
      <c r="F33" s="1"/>
      <c r="G33" s="1">
        <f>SUM(G6:G32)</f>
        <v>623.72800000000007</v>
      </c>
      <c r="H33" s="1"/>
      <c r="I33" s="1"/>
      <c r="J33" s="1">
        <f>SUM(J6:J32)</f>
        <v>83.4</v>
      </c>
      <c r="K33" s="1"/>
      <c r="L33" s="1"/>
      <c r="M33" s="1">
        <f>SUM(M6:M32)</f>
        <v>204</v>
      </c>
      <c r="N33" s="1"/>
      <c r="O33" s="1"/>
      <c r="P33" s="1">
        <f>SUM(P6:P32)</f>
        <v>1322.1914999999999</v>
      </c>
      <c r="Q33" s="1"/>
      <c r="R33" s="1"/>
      <c r="S33" s="1">
        <f>SUM(S6:S32)</f>
        <v>13411.797</v>
      </c>
      <c r="T33" s="1"/>
      <c r="U33" s="1"/>
      <c r="V33" s="1">
        <f>SUM(V6:V32)</f>
        <v>2783.6</v>
      </c>
      <c r="W33" s="1"/>
      <c r="X33" s="1"/>
      <c r="Y33" s="1">
        <f>SUM(Y6:Y32)</f>
        <v>357.79</v>
      </c>
      <c r="Z33" s="1"/>
      <c r="AA33" s="1"/>
      <c r="AB33" s="1">
        <f>SUM(AB6:AB32)</f>
        <v>420</v>
      </c>
      <c r="AC33" s="1"/>
      <c r="AD33" s="1"/>
      <c r="AE33" s="1">
        <f>SUM(AE6:AE32)</f>
        <v>121.3228</v>
      </c>
      <c r="AF33" s="1"/>
      <c r="AG33" s="1"/>
      <c r="AH33" s="1">
        <f>SUM(AH6:AH32)</f>
        <v>0</v>
      </c>
      <c r="AI33" s="1"/>
      <c r="AJ33" s="1"/>
      <c r="AK33" s="1">
        <f>SUM(AK6:AK32)</f>
        <v>0</v>
      </c>
      <c r="AL33" s="1"/>
      <c r="AM33" s="1"/>
      <c r="AN33" s="1">
        <f>SUM(AN6:AN32)</f>
        <v>0</v>
      </c>
      <c r="AO33" s="1"/>
      <c r="AP33" s="1"/>
    </row>
    <row r="34" spans="1:42">
      <c r="A34" s="3"/>
      <c r="B34" s="15" t="s">
        <v>11</v>
      </c>
      <c r="C34" s="15"/>
      <c r="D34" s="16"/>
      <c r="E34" s="16"/>
      <c r="F34" s="16"/>
      <c r="G34" s="17">
        <f>G33/E5</f>
        <v>15.593200000000001</v>
      </c>
      <c r="H34" s="17"/>
      <c r="I34" s="17"/>
      <c r="J34" s="17">
        <f>J33/H5</f>
        <v>2.085</v>
      </c>
      <c r="K34" s="17"/>
      <c r="L34" s="17"/>
      <c r="M34" s="17">
        <f>M33/K5</f>
        <v>2.04</v>
      </c>
      <c r="N34" s="17"/>
      <c r="O34" s="17"/>
      <c r="P34" s="17">
        <f>P33/N5</f>
        <v>13.221914999999999</v>
      </c>
      <c r="Q34" s="17"/>
      <c r="R34" s="17"/>
      <c r="S34" s="17">
        <f>S33/Q5</f>
        <v>67.058985000000007</v>
      </c>
      <c r="T34" s="17"/>
      <c r="U34" s="17"/>
      <c r="V34" s="17">
        <f>V33/T5</f>
        <v>13.917999999999999</v>
      </c>
      <c r="W34" s="17"/>
      <c r="X34" s="17"/>
      <c r="Y34" s="17">
        <f>Y33/W5</f>
        <v>7.1558000000000002</v>
      </c>
      <c r="Z34" s="17"/>
      <c r="AA34" s="17"/>
      <c r="AB34" s="17">
        <f>AB33/Z5</f>
        <v>21</v>
      </c>
      <c r="AC34" s="17"/>
      <c r="AD34" s="17"/>
      <c r="AE34" s="17">
        <f>AE33/AC5</f>
        <v>6.0661399999999999</v>
      </c>
      <c r="AF34" s="17"/>
      <c r="AG34" s="17"/>
      <c r="AH34" s="17">
        <f>AH33/AF5</f>
        <v>0</v>
      </c>
      <c r="AI34" s="17"/>
      <c r="AJ34" s="17"/>
      <c r="AK34" s="17" t="e">
        <f>AK33/AI5</f>
        <v>#DIV/0!</v>
      </c>
      <c r="AL34" s="17"/>
      <c r="AM34" s="17"/>
      <c r="AN34" s="17" t="e">
        <f>AN33/AL5</f>
        <v>#DIV/0!</v>
      </c>
      <c r="AO34" s="17"/>
      <c r="AP34" s="17">
        <f>SUM(AP6:AP33)</f>
        <v>19327.829300000001</v>
      </c>
    </row>
    <row r="35" spans="1:42">
      <c r="A35" s="18"/>
      <c r="B35" s="19"/>
      <c r="C35" s="19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>
      <c r="C36" s="18"/>
      <c r="I36" s="18"/>
    </row>
    <row r="37" spans="1:42">
      <c r="B37" s="4" t="s">
        <v>14</v>
      </c>
      <c r="C37" s="18"/>
      <c r="D37" s="22"/>
      <c r="E37" s="22"/>
      <c r="F37" s="22"/>
      <c r="G37" s="22"/>
      <c r="H37" s="22"/>
      <c r="I37" s="18" t="s">
        <v>52</v>
      </c>
    </row>
    <row r="38" spans="1:42">
      <c r="C38" s="18"/>
      <c r="I38" s="18"/>
    </row>
    <row r="39" spans="1:42">
      <c r="B39" s="4" t="s">
        <v>39</v>
      </c>
      <c r="C39" s="18"/>
      <c r="D39" s="22"/>
      <c r="E39" s="22"/>
      <c r="F39" s="22"/>
      <c r="G39" s="22"/>
      <c r="H39" s="22"/>
      <c r="I39" s="18" t="s">
        <v>53</v>
      </c>
    </row>
    <row r="40" spans="1:42">
      <c r="C40" s="18"/>
    </row>
  </sheetData>
  <mergeCells count="16">
    <mergeCell ref="AL5:AN5"/>
    <mergeCell ref="A1:AP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</mergeCells>
  <pageMargins left="0" right="0" top="0.19685039370078741" bottom="0" header="0.31496062992125984" footer="0.31496062992125984"/>
  <pageSetup paperSize="9" scale="5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0" zoomScale="90" zoomScaleNormal="90" workbookViewId="0">
      <selection activeCell="E7" sqref="E7"/>
    </sheetView>
  </sheetViews>
  <sheetFormatPr defaultRowHeight="15"/>
  <cols>
    <col min="1" max="4" width="9.140625" style="31"/>
    <col min="5" max="5" width="29.85546875" style="31" customWidth="1"/>
    <col min="6" max="16384" width="9.140625" style="31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48</v>
      </c>
      <c r="F2" s="4"/>
    </row>
    <row r="3" spans="1:7">
      <c r="A3" s="4"/>
      <c r="B3" s="4"/>
      <c r="C3" s="4"/>
      <c r="D3" s="4"/>
      <c r="E3" s="22"/>
      <c r="F3" s="4" t="s">
        <v>50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2"/>
      <c r="C5" s="32"/>
      <c r="D5" s="32"/>
      <c r="E5" s="33" t="s">
        <v>20</v>
      </c>
      <c r="F5" s="32"/>
      <c r="G5" s="32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4" t="s">
        <v>91</v>
      </c>
      <c r="F7" s="35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92" t="s">
        <v>21</v>
      </c>
      <c r="B10" s="92"/>
      <c r="C10" s="92"/>
      <c r="D10" s="93" t="s">
        <v>22</v>
      </c>
      <c r="E10" s="78" t="s">
        <v>23</v>
      </c>
      <c r="F10" s="94" t="s">
        <v>24</v>
      </c>
      <c r="G10" s="94" t="s">
        <v>25</v>
      </c>
    </row>
    <row r="11" spans="1:7">
      <c r="A11" s="36" t="s">
        <v>26</v>
      </c>
      <c r="B11" s="36" t="s">
        <v>27</v>
      </c>
      <c r="C11" s="36" t="s">
        <v>28</v>
      </c>
      <c r="D11" s="93"/>
      <c r="E11" s="80"/>
      <c r="F11" s="95"/>
      <c r="G11" s="95"/>
    </row>
    <row r="12" spans="1:7">
      <c r="A12" s="36"/>
      <c r="B12" s="36"/>
      <c r="C12" s="36"/>
      <c r="D12" s="37"/>
      <c r="E12" s="28" t="s">
        <v>36</v>
      </c>
      <c r="F12" s="38"/>
      <c r="G12" s="38"/>
    </row>
    <row r="13" spans="1:7">
      <c r="A13" s="3"/>
      <c r="B13" s="3"/>
      <c r="C13" s="3"/>
      <c r="D13" s="3"/>
      <c r="E13" s="39" t="s">
        <v>30</v>
      </c>
      <c r="F13" s="3"/>
      <c r="G13" s="40"/>
    </row>
    <row r="14" spans="1:7">
      <c r="A14" s="36">
        <v>20.059999999999999</v>
      </c>
      <c r="B14" s="36">
        <v>18.760000000000002</v>
      </c>
      <c r="C14" s="36">
        <v>17.22</v>
      </c>
      <c r="D14" s="36">
        <v>318</v>
      </c>
      <c r="E14" s="41" t="s">
        <v>77</v>
      </c>
      <c r="F14" s="36">
        <v>200</v>
      </c>
      <c r="G14" s="40">
        <f>ПП!S34</f>
        <v>67.058985000000007</v>
      </c>
    </row>
    <row r="15" spans="1:7">
      <c r="A15" s="36">
        <v>2.2799999999999998</v>
      </c>
      <c r="B15" s="36">
        <v>0.28000000000000003</v>
      </c>
      <c r="C15" s="36">
        <v>14.76</v>
      </c>
      <c r="D15" s="36">
        <v>70.3</v>
      </c>
      <c r="E15" s="27" t="s">
        <v>18</v>
      </c>
      <c r="F15" s="36">
        <v>30</v>
      </c>
      <c r="G15" s="40">
        <f>ПП!M34</f>
        <v>2.04</v>
      </c>
    </row>
    <row r="16" spans="1:7">
      <c r="A16" s="36">
        <v>0.223</v>
      </c>
      <c r="B16" s="36">
        <v>0.95</v>
      </c>
      <c r="C16" s="36">
        <v>7.4</v>
      </c>
      <c r="D16" s="36">
        <v>39</v>
      </c>
      <c r="E16" s="27" t="s">
        <v>62</v>
      </c>
      <c r="F16" s="64">
        <v>200</v>
      </c>
      <c r="G16" s="40">
        <f>ПП!Y34</f>
        <v>7.1558000000000002</v>
      </c>
    </row>
    <row r="17" spans="1:7">
      <c r="A17" s="39">
        <f>SUM(A14:A16)</f>
        <v>22.562999999999999</v>
      </c>
      <c r="B17" s="39">
        <f>SUM(B14:B16)</f>
        <v>19.990000000000002</v>
      </c>
      <c r="C17" s="39">
        <f>SUM(C14:C16)</f>
        <v>39.379999999999995</v>
      </c>
      <c r="D17" s="39">
        <f>SUM(D14:D16)</f>
        <v>427.3</v>
      </c>
      <c r="E17" s="3"/>
      <c r="F17" s="3"/>
      <c r="G17" s="42">
        <f>SUM(G14:G16)</f>
        <v>76.254785000000012</v>
      </c>
    </row>
    <row r="18" spans="1:7">
      <c r="A18" s="89" t="s">
        <v>41</v>
      </c>
      <c r="B18" s="90"/>
      <c r="C18" s="90"/>
      <c r="D18" s="90"/>
      <c r="E18" s="90"/>
      <c r="F18" s="90"/>
      <c r="G18" s="91"/>
    </row>
    <row r="19" spans="1:7">
      <c r="A19" s="50">
        <v>5.28</v>
      </c>
      <c r="B19" s="36">
        <v>5.42</v>
      </c>
      <c r="C19" s="36">
        <v>28.66</v>
      </c>
      <c r="D19" s="36">
        <v>184.5</v>
      </c>
      <c r="E19" s="3" t="s">
        <v>70</v>
      </c>
      <c r="F19" s="36">
        <v>200</v>
      </c>
      <c r="G19" s="40">
        <f>ПП!G34</f>
        <v>15.593200000000001</v>
      </c>
    </row>
    <row r="20" spans="1:7" ht="30">
      <c r="A20" s="36">
        <v>5.81</v>
      </c>
      <c r="B20" s="36">
        <v>7.05</v>
      </c>
      <c r="C20" s="36">
        <v>7.15</v>
      </c>
      <c r="D20" s="36">
        <v>115.2</v>
      </c>
      <c r="E20" s="27" t="s">
        <v>60</v>
      </c>
      <c r="F20" s="36">
        <v>250</v>
      </c>
      <c r="G20" s="40">
        <f>ПП!P34</f>
        <v>13.221914999999999</v>
      </c>
    </row>
    <row r="21" spans="1:7" ht="28.5" customHeight="1">
      <c r="A21" s="36">
        <v>1.63</v>
      </c>
      <c r="B21" s="36">
        <v>10.08</v>
      </c>
      <c r="C21" s="36">
        <v>9.58</v>
      </c>
      <c r="D21" s="36">
        <v>135.69999999999999</v>
      </c>
      <c r="E21" s="27" t="s">
        <v>88</v>
      </c>
      <c r="F21" s="36">
        <v>100</v>
      </c>
      <c r="G21" s="40">
        <f>ПП!AE34</f>
        <v>6.0661399999999999</v>
      </c>
    </row>
    <row r="22" spans="1:7">
      <c r="A22" s="36">
        <v>4</v>
      </c>
      <c r="B22" s="36">
        <v>7</v>
      </c>
      <c r="C22" s="36">
        <v>28</v>
      </c>
      <c r="D22" s="36">
        <v>191</v>
      </c>
      <c r="E22" s="41" t="s">
        <v>84</v>
      </c>
      <c r="F22" s="36">
        <v>50</v>
      </c>
      <c r="G22" s="67">
        <v>20</v>
      </c>
    </row>
    <row r="23" spans="1:7">
      <c r="A23" s="36">
        <v>3.35</v>
      </c>
      <c r="B23" s="36">
        <v>0.97</v>
      </c>
      <c r="C23" s="36">
        <v>27.93</v>
      </c>
      <c r="D23" s="36">
        <v>133.9</v>
      </c>
      <c r="E23" s="3" t="s">
        <v>89</v>
      </c>
      <c r="F23" s="36">
        <v>50</v>
      </c>
      <c r="G23" s="40">
        <v>16</v>
      </c>
    </row>
    <row r="24" spans="1:7">
      <c r="A24" s="36">
        <v>3.87</v>
      </c>
      <c r="B24" s="36">
        <v>2.86</v>
      </c>
      <c r="C24" s="36">
        <v>11.19</v>
      </c>
      <c r="D24" s="36">
        <v>86</v>
      </c>
      <c r="E24" s="3" t="s">
        <v>73</v>
      </c>
      <c r="F24" s="65">
        <v>200</v>
      </c>
      <c r="G24" s="40">
        <f>ПП!V34</f>
        <v>13.917999999999999</v>
      </c>
    </row>
    <row r="25" spans="1:7">
      <c r="A25" s="36">
        <v>1</v>
      </c>
      <c r="B25" s="36">
        <v>0.2</v>
      </c>
      <c r="C25" s="36">
        <v>20.2</v>
      </c>
      <c r="D25" s="36">
        <v>86.6</v>
      </c>
      <c r="E25" s="27" t="s">
        <v>69</v>
      </c>
      <c r="F25" s="61">
        <v>200</v>
      </c>
      <c r="G25" s="40">
        <f>ПП!AB34</f>
        <v>21</v>
      </c>
    </row>
    <row r="26" spans="1:7">
      <c r="A26" s="36">
        <v>0.19</v>
      </c>
      <c r="B26" s="36">
        <v>0.04</v>
      </c>
      <c r="C26" s="36">
        <v>6.42</v>
      </c>
      <c r="D26" s="36">
        <v>26.8</v>
      </c>
      <c r="E26" s="3" t="s">
        <v>57</v>
      </c>
      <c r="F26" s="36">
        <v>200</v>
      </c>
      <c r="G26" s="40">
        <f>ПП!J34</f>
        <v>2.085</v>
      </c>
    </row>
    <row r="27" spans="1:7" ht="15.75">
      <c r="A27" s="18"/>
      <c r="B27" s="18"/>
      <c r="C27" s="18"/>
      <c r="D27" s="18"/>
      <c r="E27" s="54"/>
      <c r="F27" s="53"/>
      <c r="G27" s="55"/>
    </row>
    <row r="28" spans="1:7">
      <c r="A28" s="4"/>
      <c r="B28" s="4"/>
      <c r="C28" s="4"/>
      <c r="D28" s="4" t="s">
        <v>14</v>
      </c>
      <c r="E28" s="22"/>
      <c r="F28" s="18" t="s">
        <v>52</v>
      </c>
    </row>
    <row r="29" spans="1:7">
      <c r="A29" s="4"/>
      <c r="B29" s="4"/>
      <c r="C29" s="4"/>
      <c r="D29" s="4"/>
      <c r="E29" s="4"/>
      <c r="F29" s="18"/>
    </row>
    <row r="30" spans="1:7">
      <c r="A30" s="4"/>
      <c r="B30" s="4"/>
      <c r="C30" s="4"/>
      <c r="D30" s="4"/>
      <c r="E30" s="4"/>
    </row>
    <row r="31" spans="1:7">
      <c r="A31" s="4"/>
      <c r="B31" s="4"/>
      <c r="C31" s="4"/>
      <c r="D31" s="4" t="s">
        <v>39</v>
      </c>
      <c r="E31" s="22"/>
      <c r="F31" s="18" t="s">
        <v>53</v>
      </c>
    </row>
    <row r="34" spans="8:8">
      <c r="H34" s="43"/>
    </row>
  </sheetData>
  <mergeCells count="6">
    <mergeCell ref="A18:G18"/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topLeftCell="A17" workbookViewId="0">
      <pane xSplit="4" topLeftCell="E1" activePane="topRight" state="frozen"/>
      <selection pane="topRight" activeCell="B6" sqref="B6:D28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4" width="4.7109375" style="4" customWidth="1"/>
    <col min="25" max="25" width="6.2851562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6" width="4.7109375" style="4" customWidth="1"/>
    <col min="47" max="47" width="6.5703125" style="4" customWidth="1"/>
    <col min="48" max="48" width="8.28515625" style="4" customWidth="1"/>
    <col min="49" max="16384" width="9.140625" style="4"/>
  </cols>
  <sheetData>
    <row r="1" spans="1:48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1:4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8" ht="124.5" customHeight="1">
      <c r="A3" s="78" t="s">
        <v>7</v>
      </c>
      <c r="B3" s="6" t="s">
        <v>0</v>
      </c>
      <c r="C3" s="7" t="s">
        <v>15</v>
      </c>
      <c r="D3" s="7" t="s">
        <v>3</v>
      </c>
      <c r="E3" s="24" t="s">
        <v>70</v>
      </c>
      <c r="F3" s="2" t="s">
        <v>4</v>
      </c>
      <c r="G3" s="2" t="s">
        <v>5</v>
      </c>
      <c r="H3" s="8" t="s">
        <v>73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64</v>
      </c>
      <c r="O3" s="2" t="s">
        <v>4</v>
      </c>
      <c r="P3" s="2" t="s">
        <v>5</v>
      </c>
      <c r="Q3" s="8" t="s">
        <v>64</v>
      </c>
      <c r="R3" s="2" t="s">
        <v>4</v>
      </c>
      <c r="S3" s="2" t="s">
        <v>5</v>
      </c>
      <c r="T3" s="8" t="s">
        <v>77</v>
      </c>
      <c r="U3" s="2" t="s">
        <v>4</v>
      </c>
      <c r="V3" s="2" t="s">
        <v>5</v>
      </c>
      <c r="W3" s="8" t="s">
        <v>80</v>
      </c>
      <c r="X3" s="2" t="s">
        <v>4</v>
      </c>
      <c r="Y3" s="2" t="s">
        <v>5</v>
      </c>
      <c r="Z3" s="8" t="s">
        <v>85</v>
      </c>
      <c r="AA3" s="2" t="s">
        <v>4</v>
      </c>
      <c r="AB3" s="2" t="s">
        <v>5</v>
      </c>
      <c r="AC3" s="8" t="s">
        <v>61</v>
      </c>
      <c r="AD3" s="2" t="s">
        <v>4</v>
      </c>
      <c r="AE3" s="2" t="s">
        <v>5</v>
      </c>
      <c r="AF3" s="8" t="s">
        <v>75</v>
      </c>
      <c r="AG3" s="2" t="s">
        <v>4</v>
      </c>
      <c r="AH3" s="2" t="s">
        <v>5</v>
      </c>
      <c r="AI3" s="8"/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/>
      <c r="AP3" s="2" t="s">
        <v>59</v>
      </c>
      <c r="AQ3" s="2" t="s">
        <v>5</v>
      </c>
      <c r="AR3" s="2"/>
      <c r="AS3" s="2" t="s">
        <v>59</v>
      </c>
      <c r="AT3" s="2" t="s">
        <v>5</v>
      </c>
      <c r="AU3" s="2" t="s">
        <v>10</v>
      </c>
      <c r="AV3" s="2" t="s">
        <v>6</v>
      </c>
    </row>
    <row r="4" spans="1:48">
      <c r="A4" s="79"/>
      <c r="B4" s="81" t="s">
        <v>1</v>
      </c>
      <c r="C4" s="81"/>
      <c r="D4" s="81"/>
      <c r="E4" s="23" t="s">
        <v>31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200</v>
      </c>
      <c r="O4" s="9"/>
      <c r="P4" s="9"/>
      <c r="Q4" s="9">
        <v>250</v>
      </c>
      <c r="R4" s="9"/>
      <c r="S4" s="9"/>
      <c r="T4" s="44">
        <v>200</v>
      </c>
      <c r="U4" s="1"/>
      <c r="V4" s="1"/>
      <c r="W4" s="1">
        <v>250</v>
      </c>
      <c r="X4" s="1"/>
      <c r="Y4" s="1"/>
      <c r="Z4" s="1">
        <v>200</v>
      </c>
      <c r="AA4" s="3"/>
      <c r="AB4" s="3"/>
      <c r="AC4" s="9">
        <v>200</v>
      </c>
      <c r="AD4" s="10"/>
      <c r="AE4" s="10"/>
      <c r="AF4" s="9">
        <v>44</v>
      </c>
      <c r="AG4" s="3"/>
      <c r="AH4" s="3"/>
      <c r="AI4" s="1"/>
      <c r="AJ4" s="3"/>
      <c r="AK4" s="3"/>
      <c r="AL4" s="1"/>
      <c r="AM4" s="3"/>
      <c r="AN4" s="3"/>
      <c r="AO4" s="1"/>
      <c r="AP4" s="3"/>
      <c r="AQ4" s="3"/>
      <c r="AR4" s="1"/>
      <c r="AS4" s="3"/>
      <c r="AT4" s="3"/>
      <c r="AU4" s="3"/>
      <c r="AV4" s="3"/>
    </row>
    <row r="5" spans="1:48">
      <c r="A5" s="80"/>
      <c r="B5" s="82" t="s">
        <v>2</v>
      </c>
      <c r="C5" s="83"/>
      <c r="D5" s="84"/>
      <c r="E5" s="85">
        <f>14+10</f>
        <v>24</v>
      </c>
      <c r="F5" s="86"/>
      <c r="G5" s="87"/>
      <c r="H5" s="85">
        <f>14+10</f>
        <v>24</v>
      </c>
      <c r="I5" s="86"/>
      <c r="J5" s="87"/>
      <c r="K5" s="85">
        <f>300+60+14+10</f>
        <v>384</v>
      </c>
      <c r="L5" s="86"/>
      <c r="M5" s="87"/>
      <c r="N5" s="85">
        <f>14+10</f>
        <v>24</v>
      </c>
      <c r="O5" s="86"/>
      <c r="P5" s="87"/>
      <c r="Q5" s="85">
        <f>14+10</f>
        <v>24</v>
      </c>
      <c r="R5" s="86"/>
      <c r="S5" s="87"/>
      <c r="T5" s="74">
        <f>300+60+14+10</f>
        <v>384</v>
      </c>
      <c r="U5" s="75"/>
      <c r="V5" s="76"/>
      <c r="W5" s="74">
        <f>300+60+14+10</f>
        <v>384</v>
      </c>
      <c r="X5" s="75"/>
      <c r="Y5" s="76"/>
      <c r="Z5" s="88">
        <v>100</v>
      </c>
      <c r="AA5" s="88"/>
      <c r="AB5" s="88"/>
      <c r="AC5" s="74">
        <v>50</v>
      </c>
      <c r="AD5" s="75"/>
      <c r="AE5" s="76"/>
      <c r="AF5" s="74">
        <v>50</v>
      </c>
      <c r="AG5" s="75"/>
      <c r="AH5" s="76"/>
      <c r="AI5" s="74"/>
      <c r="AJ5" s="75"/>
      <c r="AK5" s="76"/>
      <c r="AL5" s="74"/>
      <c r="AM5" s="75"/>
      <c r="AN5" s="76"/>
      <c r="AO5" s="74"/>
      <c r="AP5" s="75"/>
      <c r="AQ5" s="76"/>
      <c r="AR5" s="74"/>
      <c r="AS5" s="75"/>
      <c r="AT5" s="76"/>
      <c r="AU5" s="3"/>
      <c r="AV5" s="3"/>
    </row>
    <row r="6" spans="1:48" ht="14.25" customHeight="1">
      <c r="A6" s="28">
        <v>1</v>
      </c>
      <c r="B6" s="11" t="s">
        <v>54</v>
      </c>
      <c r="C6" s="29" t="s">
        <v>12</v>
      </c>
      <c r="D6" s="13">
        <v>93.75</v>
      </c>
      <c r="E6" s="51">
        <v>30.8</v>
      </c>
      <c r="F6" s="1">
        <f>E6*$E$5/1000</f>
        <v>0.73920000000000008</v>
      </c>
      <c r="G6" s="1">
        <f>F6*D6</f>
        <v>69.300000000000011</v>
      </c>
      <c r="H6" s="26"/>
      <c r="I6" s="1">
        <f>H6*$H$5/1000</f>
        <v>0</v>
      </c>
      <c r="J6" s="1">
        <f>I6*D6</f>
        <v>0</v>
      </c>
      <c r="K6" s="26"/>
      <c r="L6" s="1">
        <f>K6*$K$5/1000</f>
        <v>0</v>
      </c>
      <c r="M6" s="1">
        <f>L6*D6</f>
        <v>0</v>
      </c>
      <c r="N6" s="26"/>
      <c r="O6" s="1">
        <f>N6*$N$5/1000</f>
        <v>0</v>
      </c>
      <c r="P6" s="1">
        <f>O6*D6</f>
        <v>0</v>
      </c>
      <c r="Q6" s="26"/>
      <c r="R6" s="1">
        <f>Q6*$Q$5/1000</f>
        <v>0</v>
      </c>
      <c r="S6" s="1">
        <f>R6*D6</f>
        <v>0</v>
      </c>
      <c r="T6" s="59"/>
      <c r="U6" s="1">
        <f>T6*$T$5/1000</f>
        <v>0</v>
      </c>
      <c r="V6" s="1">
        <f>U6*D6</f>
        <v>0</v>
      </c>
      <c r="W6" s="59"/>
      <c r="X6" s="1">
        <f>W6*$W$5/1000</f>
        <v>0</v>
      </c>
      <c r="Y6" s="1">
        <f>X6*D6</f>
        <v>0</v>
      </c>
      <c r="Z6" s="51"/>
      <c r="AA6" s="1">
        <f>Z6*$Z$5/1000</f>
        <v>0</v>
      </c>
      <c r="AB6" s="1">
        <f>AA6*D6</f>
        <v>0</v>
      </c>
      <c r="AC6" s="59"/>
      <c r="AD6" s="1">
        <f t="shared" ref="AD6:AD29" si="0">AC6*$AC$5/1000</f>
        <v>0</v>
      </c>
      <c r="AE6" s="1">
        <f>AD6*D6</f>
        <v>0</v>
      </c>
      <c r="AF6" s="26"/>
      <c r="AG6" s="1">
        <f>AF6*$AF$5/1000</f>
        <v>0</v>
      </c>
      <c r="AH6" s="1">
        <f>AG6*D6</f>
        <v>0</v>
      </c>
      <c r="AI6" s="30"/>
      <c r="AJ6" s="1">
        <f>AI6*$AI$5/1000</f>
        <v>0</v>
      </c>
      <c r="AK6" s="1">
        <f>AJ6*D6</f>
        <v>0</v>
      </c>
      <c r="AL6" s="30"/>
      <c r="AM6" s="1">
        <f>AL6*$AL$5/1000</f>
        <v>0</v>
      </c>
      <c r="AN6" s="1">
        <f>AM6*D6</f>
        <v>0</v>
      </c>
      <c r="AO6" s="1"/>
      <c r="AP6" s="1">
        <f>AO6*$AO$5/1000</f>
        <v>0</v>
      </c>
      <c r="AQ6" s="1">
        <f>AP6*D6</f>
        <v>0</v>
      </c>
      <c r="AR6" s="1"/>
      <c r="AS6" s="1">
        <f>AR6*$AR$5/1000</f>
        <v>0</v>
      </c>
      <c r="AT6" s="1">
        <f>AS6*D6</f>
        <v>0</v>
      </c>
      <c r="AU6" s="12">
        <f>F6+I6+L6+O6+R6+U6+X6+AA6+AD6+AG6+AJ6+AM6+AP6+AS6</f>
        <v>0.73920000000000008</v>
      </c>
      <c r="AV6" s="13">
        <f t="shared" ref="AV6:AV28" si="1">AU6*D6</f>
        <v>69.300000000000011</v>
      </c>
    </row>
    <row r="7" spans="1:48">
      <c r="A7" s="28">
        <v>2</v>
      </c>
      <c r="B7" s="3" t="s">
        <v>42</v>
      </c>
      <c r="C7" s="29" t="s">
        <v>12</v>
      </c>
      <c r="D7" s="13">
        <v>73.33</v>
      </c>
      <c r="E7" s="25">
        <v>118</v>
      </c>
      <c r="F7" s="1">
        <f t="shared" ref="F7:F29" si="2">E7*$E$5/1000</f>
        <v>2.8319999999999999</v>
      </c>
      <c r="G7" s="1">
        <f t="shared" ref="G7:G28" si="3">F7*D7</f>
        <v>207.67055999999999</v>
      </c>
      <c r="H7" s="25">
        <v>100</v>
      </c>
      <c r="I7" s="1">
        <f t="shared" ref="I7:I29" si="4">H7*$H$5/1000</f>
        <v>2.4</v>
      </c>
      <c r="J7" s="1">
        <f t="shared" ref="J7:J28" si="5">I7*D7</f>
        <v>175.99199999999999</v>
      </c>
      <c r="K7" s="25"/>
      <c r="L7" s="1">
        <f t="shared" ref="L7:L29" si="6">K7*$K$5/1000</f>
        <v>0</v>
      </c>
      <c r="M7" s="1">
        <f t="shared" ref="M7:M28" si="7">L7*D7</f>
        <v>0</v>
      </c>
      <c r="N7" s="25"/>
      <c r="O7" s="1">
        <f t="shared" ref="O7:O29" si="8">N7*$N$5/1000</f>
        <v>0</v>
      </c>
      <c r="P7" s="1">
        <f t="shared" ref="P7:P28" si="9">O7*D7</f>
        <v>0</v>
      </c>
      <c r="Q7" s="25"/>
      <c r="R7" s="1">
        <f t="shared" ref="R7:R29" si="10">Q7*$Q$5/1000</f>
        <v>0</v>
      </c>
      <c r="S7" s="1">
        <f t="shared" ref="S7:S28" si="11">R7*D7</f>
        <v>0</v>
      </c>
      <c r="T7" s="25"/>
      <c r="U7" s="1">
        <f t="shared" ref="U7:U29" si="12">T7*$T$5/1000</f>
        <v>0</v>
      </c>
      <c r="V7" s="1">
        <f t="shared" ref="V7:V28" si="13">U7*D7</f>
        <v>0</v>
      </c>
      <c r="W7" s="25"/>
      <c r="X7" s="1">
        <f t="shared" ref="X7:X29" si="14">W7*$W$5/1000</f>
        <v>0</v>
      </c>
      <c r="Y7" s="1">
        <f t="shared" ref="Y7:Y28" si="15">X7*D7</f>
        <v>0</v>
      </c>
      <c r="Z7" s="25"/>
      <c r="AA7" s="1">
        <f t="shared" ref="AA7:AA29" si="16">Z7*$Z$5/1000</f>
        <v>0</v>
      </c>
      <c r="AB7" s="1">
        <f t="shared" ref="AB7:AB28" si="17">AA7*D7</f>
        <v>0</v>
      </c>
      <c r="AC7" s="25"/>
      <c r="AD7" s="1">
        <f t="shared" si="0"/>
        <v>0</v>
      </c>
      <c r="AE7" s="1">
        <f t="shared" ref="AE7:AE28" si="18">AD7*D7</f>
        <v>0</v>
      </c>
      <c r="AF7" s="25"/>
      <c r="AG7" s="1">
        <f t="shared" ref="AG7:AG29" si="19">AF7*$AF$5/1000</f>
        <v>0</v>
      </c>
      <c r="AH7" s="1">
        <f t="shared" ref="AH7:AH28" si="20">AG7*D7</f>
        <v>0</v>
      </c>
      <c r="AI7" s="1"/>
      <c r="AJ7" s="1">
        <f t="shared" ref="AJ7:AJ29" si="21">AI7*$AI$5/1000</f>
        <v>0</v>
      </c>
      <c r="AK7" s="1">
        <f t="shared" ref="AK7:AK28" si="22">AJ7*D7</f>
        <v>0</v>
      </c>
      <c r="AL7" s="1"/>
      <c r="AM7" s="1">
        <f t="shared" ref="AM7:AM29" si="23">AL7*$AL$5/1000</f>
        <v>0</v>
      </c>
      <c r="AN7" s="1">
        <f t="shared" ref="AN7:AN28" si="24">AM7*D7</f>
        <v>0</v>
      </c>
      <c r="AO7" s="1"/>
      <c r="AP7" s="1">
        <f t="shared" ref="AP7:AP29" si="25">AO7*$AO$5/1000</f>
        <v>0</v>
      </c>
      <c r="AQ7" s="1">
        <f t="shared" ref="AQ7:AQ28" si="26">AP7*D7</f>
        <v>0</v>
      </c>
      <c r="AR7" s="1"/>
      <c r="AS7" s="1">
        <f t="shared" ref="AS7:AS29" si="27">AR7*$AR$5/1000</f>
        <v>0</v>
      </c>
      <c r="AT7" s="1">
        <f t="shared" ref="AT7:AT28" si="28">AS7*D7</f>
        <v>0</v>
      </c>
      <c r="AU7" s="12">
        <f>F7+I7+L7+O7+R7+U7+X7+AA7+AD7+AG7+AJ7+AM7+AP7+AS7</f>
        <v>5.2319999999999993</v>
      </c>
      <c r="AV7" s="13">
        <f t="shared" si="1"/>
        <v>383.66255999999993</v>
      </c>
    </row>
    <row r="8" spans="1:48">
      <c r="A8" s="28">
        <v>3</v>
      </c>
      <c r="B8" s="3" t="s">
        <v>32</v>
      </c>
      <c r="C8" s="14" t="s">
        <v>12</v>
      </c>
      <c r="D8" s="13">
        <v>89</v>
      </c>
      <c r="E8" s="25">
        <v>7</v>
      </c>
      <c r="F8" s="1">
        <f t="shared" si="2"/>
        <v>0.16800000000000001</v>
      </c>
      <c r="G8" s="1">
        <f t="shared" si="3"/>
        <v>14.952000000000002</v>
      </c>
      <c r="H8" s="25">
        <v>15</v>
      </c>
      <c r="I8" s="1">
        <f t="shared" si="4"/>
        <v>0.36</v>
      </c>
      <c r="J8" s="1">
        <f t="shared" si="5"/>
        <v>32.04</v>
      </c>
      <c r="K8" s="25"/>
      <c r="L8" s="1">
        <f t="shared" si="6"/>
        <v>0</v>
      </c>
      <c r="M8" s="1">
        <f t="shared" si="7"/>
        <v>0</v>
      </c>
      <c r="N8" s="25"/>
      <c r="O8" s="1">
        <f t="shared" si="8"/>
        <v>0</v>
      </c>
      <c r="P8" s="1">
        <f t="shared" si="9"/>
        <v>0</v>
      </c>
      <c r="Q8" s="25"/>
      <c r="R8" s="1">
        <f t="shared" si="10"/>
        <v>0</v>
      </c>
      <c r="S8" s="1">
        <f t="shared" si="11"/>
        <v>0</v>
      </c>
      <c r="T8" s="25"/>
      <c r="U8" s="1">
        <f t="shared" si="12"/>
        <v>0</v>
      </c>
      <c r="V8" s="1">
        <f t="shared" si="13"/>
        <v>0</v>
      </c>
      <c r="W8" s="25"/>
      <c r="X8" s="1">
        <f t="shared" si="14"/>
        <v>0</v>
      </c>
      <c r="Y8" s="1">
        <f t="shared" si="15"/>
        <v>0</v>
      </c>
      <c r="Z8" s="25"/>
      <c r="AA8" s="1">
        <f t="shared" si="16"/>
        <v>0</v>
      </c>
      <c r="AB8" s="1">
        <f t="shared" si="17"/>
        <v>0</v>
      </c>
      <c r="AC8" s="25">
        <v>15</v>
      </c>
      <c r="AD8" s="1">
        <f t="shared" si="0"/>
        <v>0.75</v>
      </c>
      <c r="AE8" s="1">
        <f t="shared" si="18"/>
        <v>66.75</v>
      </c>
      <c r="AF8" s="25"/>
      <c r="AG8" s="1">
        <f t="shared" si="19"/>
        <v>0</v>
      </c>
      <c r="AH8" s="1">
        <f t="shared" si="20"/>
        <v>0</v>
      </c>
      <c r="AI8" s="1"/>
      <c r="AJ8" s="1">
        <f t="shared" si="21"/>
        <v>0</v>
      </c>
      <c r="AK8" s="1">
        <f t="shared" si="22"/>
        <v>0</v>
      </c>
      <c r="AL8" s="1"/>
      <c r="AM8" s="1">
        <f t="shared" si="23"/>
        <v>0</v>
      </c>
      <c r="AN8" s="1">
        <f t="shared" si="24"/>
        <v>0</v>
      </c>
      <c r="AO8" s="1"/>
      <c r="AP8" s="1">
        <f t="shared" si="25"/>
        <v>0</v>
      </c>
      <c r="AQ8" s="1">
        <f t="shared" si="26"/>
        <v>0</v>
      </c>
      <c r="AR8" s="1"/>
      <c r="AS8" s="1">
        <f t="shared" si="27"/>
        <v>0</v>
      </c>
      <c r="AT8" s="1">
        <f t="shared" si="28"/>
        <v>0</v>
      </c>
      <c r="AU8" s="12">
        <f t="shared" ref="AU8:AU29" si="29">F8+I8+L8+O8+R8+U8+X8+AA8+AD8+AG8+AJ8+AM8+AP8+AS8</f>
        <v>1.278</v>
      </c>
      <c r="AV8" s="13">
        <f t="shared" si="1"/>
        <v>113.742</v>
      </c>
    </row>
    <row r="9" spans="1:48">
      <c r="A9" s="28">
        <v>4</v>
      </c>
      <c r="B9" s="3" t="s">
        <v>8</v>
      </c>
      <c r="C9" s="14" t="s">
        <v>12</v>
      </c>
      <c r="D9" s="13">
        <v>852.94</v>
      </c>
      <c r="E9" s="25">
        <v>4</v>
      </c>
      <c r="F9" s="1">
        <f t="shared" si="2"/>
        <v>9.6000000000000002E-2</v>
      </c>
      <c r="G9" s="1">
        <f t="shared" si="3"/>
        <v>81.88224000000001</v>
      </c>
      <c r="H9" s="25"/>
      <c r="I9" s="1">
        <f t="shared" si="4"/>
        <v>0</v>
      </c>
      <c r="J9" s="1">
        <f t="shared" si="5"/>
        <v>0</v>
      </c>
      <c r="K9" s="25"/>
      <c r="L9" s="1">
        <f t="shared" si="6"/>
        <v>0</v>
      </c>
      <c r="M9" s="1">
        <f t="shared" si="7"/>
        <v>0</v>
      </c>
      <c r="N9" s="25"/>
      <c r="O9" s="1">
        <f t="shared" si="8"/>
        <v>0</v>
      </c>
      <c r="P9" s="1">
        <f t="shared" si="9"/>
        <v>0</v>
      </c>
      <c r="Q9" s="25"/>
      <c r="R9" s="1">
        <f t="shared" si="10"/>
        <v>0</v>
      </c>
      <c r="S9" s="1">
        <f t="shared" si="11"/>
        <v>0</v>
      </c>
      <c r="T9" s="25">
        <v>6.5</v>
      </c>
      <c r="U9" s="1">
        <f t="shared" si="12"/>
        <v>2.496</v>
      </c>
      <c r="V9" s="1">
        <f t="shared" si="13"/>
        <v>2128.93824</v>
      </c>
      <c r="W9" s="13">
        <v>8.1</v>
      </c>
      <c r="X9" s="1">
        <f t="shared" si="14"/>
        <v>3.1103999999999998</v>
      </c>
      <c r="Y9" s="1">
        <f t="shared" si="15"/>
        <v>2652.9845759999998</v>
      </c>
      <c r="Z9" s="25"/>
      <c r="AA9" s="1">
        <f t="shared" si="16"/>
        <v>0</v>
      </c>
      <c r="AB9" s="1">
        <f t="shared" si="17"/>
        <v>0</v>
      </c>
      <c r="AC9" s="25"/>
      <c r="AD9" s="1">
        <f t="shared" si="0"/>
        <v>0</v>
      </c>
      <c r="AE9" s="1">
        <f t="shared" si="18"/>
        <v>0</v>
      </c>
      <c r="AF9" s="25"/>
      <c r="AG9" s="1">
        <f t="shared" si="19"/>
        <v>0</v>
      </c>
      <c r="AH9" s="1">
        <f t="shared" si="20"/>
        <v>0</v>
      </c>
      <c r="AI9" s="1"/>
      <c r="AJ9" s="1">
        <f t="shared" si="21"/>
        <v>0</v>
      </c>
      <c r="AK9" s="1">
        <f t="shared" si="22"/>
        <v>0</v>
      </c>
      <c r="AL9" s="1"/>
      <c r="AM9" s="1">
        <f t="shared" si="23"/>
        <v>0</v>
      </c>
      <c r="AN9" s="1">
        <f t="shared" si="24"/>
        <v>0</v>
      </c>
      <c r="AO9" s="1"/>
      <c r="AP9" s="1">
        <f t="shared" si="25"/>
        <v>0</v>
      </c>
      <c r="AQ9" s="1">
        <f t="shared" si="26"/>
        <v>0</v>
      </c>
      <c r="AR9" s="1"/>
      <c r="AS9" s="1">
        <f t="shared" si="27"/>
        <v>0</v>
      </c>
      <c r="AT9" s="1">
        <f t="shared" si="28"/>
        <v>0</v>
      </c>
      <c r="AU9" s="12">
        <f t="shared" si="29"/>
        <v>5.7023999999999999</v>
      </c>
      <c r="AV9" s="13">
        <f t="shared" si="1"/>
        <v>4863.8050560000001</v>
      </c>
    </row>
    <row r="10" spans="1:48" ht="30">
      <c r="A10" s="28">
        <v>5</v>
      </c>
      <c r="B10" s="27" t="s">
        <v>43</v>
      </c>
      <c r="C10" s="14" t="s">
        <v>12</v>
      </c>
      <c r="D10" s="13">
        <v>18</v>
      </c>
      <c r="E10" s="25">
        <v>1</v>
      </c>
      <c r="F10" s="1">
        <f t="shared" si="2"/>
        <v>2.4E-2</v>
      </c>
      <c r="G10" s="1">
        <f t="shared" si="3"/>
        <v>0.432</v>
      </c>
      <c r="H10" s="25"/>
      <c r="I10" s="1">
        <f t="shared" si="4"/>
        <v>0</v>
      </c>
      <c r="J10" s="1">
        <f t="shared" si="5"/>
        <v>0</v>
      </c>
      <c r="K10" s="25"/>
      <c r="L10" s="1">
        <f t="shared" si="6"/>
        <v>0</v>
      </c>
      <c r="M10" s="1">
        <f t="shared" si="7"/>
        <v>0</v>
      </c>
      <c r="N10" s="25">
        <v>0.3</v>
      </c>
      <c r="O10" s="1">
        <f t="shared" si="8"/>
        <v>7.1999999999999989E-3</v>
      </c>
      <c r="P10" s="1">
        <f t="shared" si="9"/>
        <v>0.12959999999999999</v>
      </c>
      <c r="Q10" s="25">
        <v>0.38</v>
      </c>
      <c r="R10" s="1">
        <f t="shared" si="10"/>
        <v>9.1200000000000014E-3</v>
      </c>
      <c r="S10" s="1">
        <f t="shared" si="11"/>
        <v>0.16416000000000003</v>
      </c>
      <c r="T10" s="25">
        <v>0.8</v>
      </c>
      <c r="U10" s="1">
        <f t="shared" si="12"/>
        <v>0.30720000000000003</v>
      </c>
      <c r="V10" s="1">
        <f t="shared" si="13"/>
        <v>5.5296000000000003</v>
      </c>
      <c r="W10" s="25">
        <v>1</v>
      </c>
      <c r="X10" s="1">
        <f t="shared" si="14"/>
        <v>0.38400000000000001</v>
      </c>
      <c r="Y10" s="1">
        <f t="shared" si="15"/>
        <v>6.9119999999999999</v>
      </c>
      <c r="Z10" s="25"/>
      <c r="AA10" s="1">
        <f t="shared" si="16"/>
        <v>0</v>
      </c>
      <c r="AB10" s="1">
        <f t="shared" si="17"/>
        <v>0</v>
      </c>
      <c r="AC10" s="25"/>
      <c r="AD10" s="1">
        <f t="shared" si="0"/>
        <v>0</v>
      </c>
      <c r="AE10" s="1">
        <f t="shared" si="18"/>
        <v>0</v>
      </c>
      <c r="AF10" s="25"/>
      <c r="AG10" s="1">
        <f t="shared" si="19"/>
        <v>0</v>
      </c>
      <c r="AH10" s="1">
        <f t="shared" si="20"/>
        <v>0</v>
      </c>
      <c r="AI10" s="1"/>
      <c r="AJ10" s="1">
        <f t="shared" si="21"/>
        <v>0</v>
      </c>
      <c r="AK10" s="1">
        <f t="shared" si="22"/>
        <v>0</v>
      </c>
      <c r="AL10" s="1"/>
      <c r="AM10" s="1">
        <f t="shared" si="23"/>
        <v>0</v>
      </c>
      <c r="AN10" s="1">
        <f t="shared" si="24"/>
        <v>0</v>
      </c>
      <c r="AO10" s="1"/>
      <c r="AP10" s="1">
        <f t="shared" si="25"/>
        <v>0</v>
      </c>
      <c r="AQ10" s="1">
        <f t="shared" si="26"/>
        <v>0</v>
      </c>
      <c r="AR10" s="1"/>
      <c r="AS10" s="1">
        <f t="shared" si="27"/>
        <v>0</v>
      </c>
      <c r="AT10" s="1">
        <f t="shared" si="28"/>
        <v>0</v>
      </c>
      <c r="AU10" s="12">
        <f t="shared" si="29"/>
        <v>0.73152000000000006</v>
      </c>
      <c r="AV10" s="13">
        <f t="shared" si="1"/>
        <v>13.16736</v>
      </c>
    </row>
    <row r="11" spans="1:48">
      <c r="A11" s="28">
        <v>6</v>
      </c>
      <c r="B11" s="3" t="s">
        <v>9</v>
      </c>
      <c r="C11" s="14" t="s">
        <v>12</v>
      </c>
      <c r="D11" s="13">
        <v>30</v>
      </c>
      <c r="E11" s="25"/>
      <c r="F11" s="1">
        <f t="shared" si="2"/>
        <v>0</v>
      </c>
      <c r="G11" s="1">
        <f t="shared" si="3"/>
        <v>0</v>
      </c>
      <c r="H11" s="25"/>
      <c r="I11" s="1">
        <f t="shared" si="4"/>
        <v>0</v>
      </c>
      <c r="J11" s="1">
        <f t="shared" si="5"/>
        <v>0</v>
      </c>
      <c r="K11" s="25"/>
      <c r="L11" s="1">
        <f t="shared" si="6"/>
        <v>0</v>
      </c>
      <c r="M11" s="1">
        <f t="shared" si="7"/>
        <v>0</v>
      </c>
      <c r="N11" s="25">
        <v>31</v>
      </c>
      <c r="O11" s="1">
        <f t="shared" si="8"/>
        <v>0.74399999999999999</v>
      </c>
      <c r="P11" s="1">
        <f t="shared" si="9"/>
        <v>22.32</v>
      </c>
      <c r="Q11" s="25">
        <v>38.799999999999997</v>
      </c>
      <c r="R11" s="1">
        <f t="shared" si="10"/>
        <v>0.93119999999999992</v>
      </c>
      <c r="S11" s="1">
        <f t="shared" si="11"/>
        <v>27.935999999999996</v>
      </c>
      <c r="T11" s="25">
        <v>160.9</v>
      </c>
      <c r="U11" s="1">
        <f t="shared" si="12"/>
        <v>61.785600000000002</v>
      </c>
      <c r="V11" s="1">
        <f t="shared" si="13"/>
        <v>1853.568</v>
      </c>
      <c r="W11" s="25">
        <v>201.1</v>
      </c>
      <c r="X11" s="1">
        <f t="shared" si="14"/>
        <v>77.222399999999993</v>
      </c>
      <c r="Y11" s="1">
        <f t="shared" si="15"/>
        <v>2316.6719999999996</v>
      </c>
      <c r="Z11" s="25"/>
      <c r="AA11" s="1">
        <f t="shared" si="16"/>
        <v>0</v>
      </c>
      <c r="AB11" s="1">
        <f t="shared" si="17"/>
        <v>0</v>
      </c>
      <c r="AC11" s="25"/>
      <c r="AD11" s="1">
        <f t="shared" si="0"/>
        <v>0</v>
      </c>
      <c r="AE11" s="1">
        <f t="shared" si="18"/>
        <v>0</v>
      </c>
      <c r="AF11" s="25"/>
      <c r="AG11" s="1">
        <f t="shared" si="19"/>
        <v>0</v>
      </c>
      <c r="AH11" s="1">
        <f t="shared" si="20"/>
        <v>0</v>
      </c>
      <c r="AI11" s="1"/>
      <c r="AJ11" s="1">
        <f t="shared" si="21"/>
        <v>0</v>
      </c>
      <c r="AK11" s="1">
        <f t="shared" si="22"/>
        <v>0</v>
      </c>
      <c r="AL11" s="1"/>
      <c r="AM11" s="1">
        <f t="shared" si="23"/>
        <v>0</v>
      </c>
      <c r="AN11" s="1">
        <f t="shared" si="24"/>
        <v>0</v>
      </c>
      <c r="AO11" s="1"/>
      <c r="AP11" s="1">
        <f t="shared" si="25"/>
        <v>0</v>
      </c>
      <c r="AQ11" s="1">
        <f t="shared" si="26"/>
        <v>0</v>
      </c>
      <c r="AR11" s="1"/>
      <c r="AS11" s="1">
        <f t="shared" si="27"/>
        <v>0</v>
      </c>
      <c r="AT11" s="1">
        <f t="shared" si="28"/>
        <v>0</v>
      </c>
      <c r="AU11" s="12">
        <f t="shared" si="29"/>
        <v>140.6832</v>
      </c>
      <c r="AV11" s="13">
        <f t="shared" si="1"/>
        <v>4220.4960000000001</v>
      </c>
    </row>
    <row r="12" spans="1:48">
      <c r="A12" s="28">
        <v>7</v>
      </c>
      <c r="B12" s="3" t="s">
        <v>68</v>
      </c>
      <c r="C12" s="65" t="s">
        <v>13</v>
      </c>
      <c r="D12" s="13">
        <v>105</v>
      </c>
      <c r="E12" s="25"/>
      <c r="F12" s="1">
        <f t="shared" si="2"/>
        <v>0</v>
      </c>
      <c r="G12" s="1">
        <f t="shared" si="3"/>
        <v>0</v>
      </c>
      <c r="H12" s="25"/>
      <c r="I12" s="1">
        <f t="shared" si="4"/>
        <v>0</v>
      </c>
      <c r="J12" s="1">
        <f t="shared" si="5"/>
        <v>0</v>
      </c>
      <c r="K12" s="25"/>
      <c r="L12" s="1">
        <f t="shared" si="6"/>
        <v>0</v>
      </c>
      <c r="M12" s="1">
        <f t="shared" si="7"/>
        <v>0</v>
      </c>
      <c r="N12" s="25"/>
      <c r="O12" s="1">
        <f t="shared" si="8"/>
        <v>0</v>
      </c>
      <c r="P12" s="1">
        <f t="shared" si="9"/>
        <v>0</v>
      </c>
      <c r="Q12" s="25"/>
      <c r="R12" s="1">
        <f t="shared" si="10"/>
        <v>0</v>
      </c>
      <c r="S12" s="1">
        <f t="shared" si="11"/>
        <v>0</v>
      </c>
      <c r="T12" s="25"/>
      <c r="U12" s="1">
        <f t="shared" si="12"/>
        <v>0</v>
      </c>
      <c r="V12" s="1">
        <f t="shared" si="13"/>
        <v>0</v>
      </c>
      <c r="W12" s="25"/>
      <c r="X12" s="1">
        <f t="shared" si="14"/>
        <v>0</v>
      </c>
      <c r="Y12" s="1">
        <f t="shared" si="15"/>
        <v>0</v>
      </c>
      <c r="Z12" s="25"/>
      <c r="AA12" s="1">
        <f t="shared" si="16"/>
        <v>0</v>
      </c>
      <c r="AB12" s="1">
        <f t="shared" si="17"/>
        <v>0</v>
      </c>
      <c r="AC12" s="25"/>
      <c r="AD12" s="1">
        <f t="shared" si="0"/>
        <v>0</v>
      </c>
      <c r="AE12" s="1">
        <f t="shared" si="18"/>
        <v>0</v>
      </c>
      <c r="AF12" s="25"/>
      <c r="AG12" s="1">
        <f t="shared" si="19"/>
        <v>0</v>
      </c>
      <c r="AH12" s="1">
        <f t="shared" si="20"/>
        <v>0</v>
      </c>
      <c r="AI12" s="1"/>
      <c r="AJ12" s="1">
        <f t="shared" si="21"/>
        <v>0</v>
      </c>
      <c r="AK12" s="1">
        <f t="shared" si="22"/>
        <v>0</v>
      </c>
      <c r="AL12" s="1"/>
      <c r="AM12" s="1">
        <f t="shared" si="23"/>
        <v>0</v>
      </c>
      <c r="AN12" s="1">
        <f t="shared" si="24"/>
        <v>0</v>
      </c>
      <c r="AO12" s="1"/>
      <c r="AP12" s="1">
        <f t="shared" si="25"/>
        <v>0</v>
      </c>
      <c r="AQ12" s="1">
        <f t="shared" si="26"/>
        <v>0</v>
      </c>
      <c r="AR12" s="1"/>
      <c r="AS12" s="1">
        <f t="shared" si="27"/>
        <v>0</v>
      </c>
      <c r="AT12" s="1">
        <f t="shared" si="28"/>
        <v>0</v>
      </c>
      <c r="AU12" s="12">
        <f t="shared" si="29"/>
        <v>0</v>
      </c>
      <c r="AV12" s="13">
        <f t="shared" si="1"/>
        <v>0</v>
      </c>
    </row>
    <row r="13" spans="1:48">
      <c r="A13" s="28">
        <v>8</v>
      </c>
      <c r="B13" s="3" t="s">
        <v>34</v>
      </c>
      <c r="C13" s="14" t="s">
        <v>12</v>
      </c>
      <c r="D13" s="13">
        <v>29</v>
      </c>
      <c r="E13" s="25"/>
      <c r="F13" s="1">
        <f t="shared" si="2"/>
        <v>0</v>
      </c>
      <c r="G13" s="1">
        <f t="shared" si="3"/>
        <v>0</v>
      </c>
      <c r="H13" s="25"/>
      <c r="I13" s="1">
        <f t="shared" si="4"/>
        <v>0</v>
      </c>
      <c r="J13" s="1">
        <f t="shared" si="5"/>
        <v>0</v>
      </c>
      <c r="K13" s="25"/>
      <c r="L13" s="1">
        <f t="shared" si="6"/>
        <v>0</v>
      </c>
      <c r="M13" s="1">
        <f t="shared" si="7"/>
        <v>0</v>
      </c>
      <c r="N13" s="25">
        <v>5</v>
      </c>
      <c r="O13" s="1">
        <f t="shared" si="8"/>
        <v>0.12</v>
      </c>
      <c r="P13" s="1">
        <f t="shared" si="9"/>
        <v>3.48</v>
      </c>
      <c r="Q13" s="25">
        <v>6.2</v>
      </c>
      <c r="R13" s="1">
        <f t="shared" si="10"/>
        <v>0.14880000000000002</v>
      </c>
      <c r="S13" s="1">
        <f t="shared" si="11"/>
        <v>4.3152000000000008</v>
      </c>
      <c r="T13" s="25">
        <v>17.2</v>
      </c>
      <c r="U13" s="1">
        <f t="shared" si="12"/>
        <v>6.6047999999999991</v>
      </c>
      <c r="V13" s="1">
        <f t="shared" si="13"/>
        <v>191.53919999999997</v>
      </c>
      <c r="W13" s="25">
        <v>21.6</v>
      </c>
      <c r="X13" s="1">
        <f t="shared" si="14"/>
        <v>8.2944000000000013</v>
      </c>
      <c r="Y13" s="1">
        <f t="shared" si="15"/>
        <v>240.53760000000003</v>
      </c>
      <c r="Z13" s="25"/>
      <c r="AA13" s="1">
        <f t="shared" si="16"/>
        <v>0</v>
      </c>
      <c r="AB13" s="1">
        <f t="shared" si="17"/>
        <v>0</v>
      </c>
      <c r="AC13" s="60"/>
      <c r="AD13" s="1">
        <f t="shared" si="0"/>
        <v>0</v>
      </c>
      <c r="AE13" s="1">
        <f t="shared" si="18"/>
        <v>0</v>
      </c>
      <c r="AF13" s="25"/>
      <c r="AG13" s="1">
        <f t="shared" si="19"/>
        <v>0</v>
      </c>
      <c r="AH13" s="1">
        <f t="shared" si="20"/>
        <v>0</v>
      </c>
      <c r="AI13" s="1"/>
      <c r="AJ13" s="1">
        <f t="shared" si="21"/>
        <v>0</v>
      </c>
      <c r="AK13" s="1">
        <f t="shared" si="22"/>
        <v>0</v>
      </c>
      <c r="AL13" s="1"/>
      <c r="AM13" s="1">
        <f t="shared" si="23"/>
        <v>0</v>
      </c>
      <c r="AN13" s="1">
        <f t="shared" si="24"/>
        <v>0</v>
      </c>
      <c r="AO13" s="1"/>
      <c r="AP13" s="1">
        <f t="shared" si="25"/>
        <v>0</v>
      </c>
      <c r="AQ13" s="1">
        <f t="shared" si="26"/>
        <v>0</v>
      </c>
      <c r="AR13" s="1"/>
      <c r="AS13" s="1">
        <f t="shared" si="27"/>
        <v>0</v>
      </c>
      <c r="AT13" s="1">
        <f t="shared" si="28"/>
        <v>0</v>
      </c>
      <c r="AU13" s="12">
        <f t="shared" si="29"/>
        <v>15.167999999999999</v>
      </c>
      <c r="AV13" s="13">
        <f t="shared" si="1"/>
        <v>439.87199999999996</v>
      </c>
    </row>
    <row r="14" spans="1:48">
      <c r="A14" s="28">
        <v>9</v>
      </c>
      <c r="B14" s="3" t="s">
        <v>16</v>
      </c>
      <c r="C14" s="14" t="s">
        <v>12</v>
      </c>
      <c r="D14" s="13">
        <v>32</v>
      </c>
      <c r="E14" s="25"/>
      <c r="F14" s="1">
        <f t="shared" si="2"/>
        <v>0</v>
      </c>
      <c r="G14" s="1">
        <f t="shared" si="3"/>
        <v>0</v>
      </c>
      <c r="H14" s="25"/>
      <c r="I14" s="1">
        <f t="shared" si="4"/>
        <v>0</v>
      </c>
      <c r="J14" s="1">
        <f t="shared" si="5"/>
        <v>0</v>
      </c>
      <c r="K14" s="25"/>
      <c r="L14" s="1">
        <f t="shared" si="6"/>
        <v>0</v>
      </c>
      <c r="M14" s="1">
        <f t="shared" si="7"/>
        <v>0</v>
      </c>
      <c r="N14" s="25">
        <v>10.9</v>
      </c>
      <c r="O14" s="1">
        <f t="shared" si="8"/>
        <v>0.2616</v>
      </c>
      <c r="P14" s="1">
        <f t="shared" si="9"/>
        <v>8.3712</v>
      </c>
      <c r="Q14" s="25">
        <v>13.6</v>
      </c>
      <c r="R14" s="1">
        <f t="shared" si="10"/>
        <v>0.32639999999999997</v>
      </c>
      <c r="S14" s="1">
        <f t="shared" si="11"/>
        <v>10.444799999999999</v>
      </c>
      <c r="T14" s="25"/>
      <c r="U14" s="1">
        <f t="shared" si="12"/>
        <v>0</v>
      </c>
      <c r="V14" s="1">
        <f t="shared" si="13"/>
        <v>0</v>
      </c>
      <c r="W14" s="25"/>
      <c r="X14" s="1">
        <f t="shared" si="14"/>
        <v>0</v>
      </c>
      <c r="Y14" s="1">
        <f t="shared" si="15"/>
        <v>0</v>
      </c>
      <c r="Z14" s="25"/>
      <c r="AA14" s="1">
        <f t="shared" si="16"/>
        <v>0</v>
      </c>
      <c r="AB14" s="1">
        <f t="shared" si="17"/>
        <v>0</v>
      </c>
      <c r="AC14" s="25"/>
      <c r="AD14" s="1">
        <f t="shared" si="0"/>
        <v>0</v>
      </c>
      <c r="AE14" s="1">
        <f t="shared" si="18"/>
        <v>0</v>
      </c>
      <c r="AF14" s="25"/>
      <c r="AG14" s="1">
        <f t="shared" si="19"/>
        <v>0</v>
      </c>
      <c r="AH14" s="1">
        <f t="shared" si="20"/>
        <v>0</v>
      </c>
      <c r="AI14" s="1"/>
      <c r="AJ14" s="1">
        <f t="shared" si="21"/>
        <v>0</v>
      </c>
      <c r="AK14" s="1">
        <f t="shared" si="22"/>
        <v>0</v>
      </c>
      <c r="AL14" s="1"/>
      <c r="AM14" s="1">
        <f t="shared" si="23"/>
        <v>0</v>
      </c>
      <c r="AN14" s="1">
        <f t="shared" si="24"/>
        <v>0</v>
      </c>
      <c r="AO14" s="1"/>
      <c r="AP14" s="1">
        <f t="shared" si="25"/>
        <v>0</v>
      </c>
      <c r="AQ14" s="1">
        <f t="shared" si="26"/>
        <v>0</v>
      </c>
      <c r="AR14" s="1"/>
      <c r="AS14" s="1">
        <f t="shared" si="27"/>
        <v>0</v>
      </c>
      <c r="AT14" s="1">
        <f t="shared" si="28"/>
        <v>0</v>
      </c>
      <c r="AU14" s="12">
        <f t="shared" si="29"/>
        <v>0.58799999999999997</v>
      </c>
      <c r="AV14" s="13">
        <f t="shared" si="1"/>
        <v>18.815999999999999</v>
      </c>
    </row>
    <row r="15" spans="1:48">
      <c r="A15" s="28">
        <v>10</v>
      </c>
      <c r="B15" s="3" t="s">
        <v>44</v>
      </c>
      <c r="C15" s="14" t="s">
        <v>12</v>
      </c>
      <c r="D15" s="13">
        <v>32</v>
      </c>
      <c r="E15" s="25"/>
      <c r="F15" s="1">
        <f t="shared" si="2"/>
        <v>0</v>
      </c>
      <c r="G15" s="1">
        <f t="shared" si="3"/>
        <v>0</v>
      </c>
      <c r="H15" s="25"/>
      <c r="I15" s="1">
        <f t="shared" si="4"/>
        <v>0</v>
      </c>
      <c r="J15" s="1">
        <f t="shared" si="5"/>
        <v>0</v>
      </c>
      <c r="K15" s="25"/>
      <c r="L15" s="1">
        <f t="shared" si="6"/>
        <v>0</v>
      </c>
      <c r="M15" s="1">
        <f t="shared" si="7"/>
        <v>0</v>
      </c>
      <c r="N15" s="25">
        <v>49.3</v>
      </c>
      <c r="O15" s="1">
        <f t="shared" si="8"/>
        <v>1.1831999999999998</v>
      </c>
      <c r="P15" s="1">
        <f t="shared" si="9"/>
        <v>37.862399999999994</v>
      </c>
      <c r="Q15" s="25">
        <v>61.6</v>
      </c>
      <c r="R15" s="1">
        <f t="shared" si="10"/>
        <v>1.4784000000000002</v>
      </c>
      <c r="S15" s="1">
        <f t="shared" si="11"/>
        <v>47.308800000000005</v>
      </c>
      <c r="T15" s="25"/>
      <c r="U15" s="1">
        <f t="shared" si="12"/>
        <v>0</v>
      </c>
      <c r="V15" s="1">
        <f t="shared" si="13"/>
        <v>0</v>
      </c>
      <c r="W15" s="25"/>
      <c r="X15" s="1">
        <f t="shared" si="14"/>
        <v>0</v>
      </c>
      <c r="Y15" s="1">
        <f t="shared" si="15"/>
        <v>0</v>
      </c>
      <c r="Z15" s="25"/>
      <c r="AA15" s="1">
        <f t="shared" si="16"/>
        <v>0</v>
      </c>
      <c r="AB15" s="1">
        <f t="shared" si="17"/>
        <v>0</v>
      </c>
      <c r="AC15" s="25"/>
      <c r="AD15" s="1">
        <f t="shared" si="0"/>
        <v>0</v>
      </c>
      <c r="AE15" s="1">
        <f t="shared" si="18"/>
        <v>0</v>
      </c>
      <c r="AF15" s="25"/>
      <c r="AG15" s="1">
        <f t="shared" si="19"/>
        <v>0</v>
      </c>
      <c r="AH15" s="1">
        <f t="shared" si="20"/>
        <v>0</v>
      </c>
      <c r="AI15" s="1"/>
      <c r="AJ15" s="1">
        <f t="shared" si="21"/>
        <v>0</v>
      </c>
      <c r="AK15" s="1">
        <f t="shared" si="22"/>
        <v>0</v>
      </c>
      <c r="AL15" s="1"/>
      <c r="AM15" s="1">
        <f t="shared" si="23"/>
        <v>0</v>
      </c>
      <c r="AN15" s="1">
        <f t="shared" si="24"/>
        <v>0</v>
      </c>
      <c r="AO15" s="1"/>
      <c r="AP15" s="1">
        <f t="shared" si="25"/>
        <v>0</v>
      </c>
      <c r="AQ15" s="1">
        <f t="shared" si="26"/>
        <v>0</v>
      </c>
      <c r="AR15" s="1"/>
      <c r="AS15" s="1">
        <f t="shared" si="27"/>
        <v>0</v>
      </c>
      <c r="AT15" s="1">
        <f t="shared" si="28"/>
        <v>0</v>
      </c>
      <c r="AU15" s="12">
        <f t="shared" si="29"/>
        <v>2.6616</v>
      </c>
      <c r="AV15" s="13">
        <f t="shared" si="1"/>
        <v>85.171199999999999</v>
      </c>
    </row>
    <row r="16" spans="1:48">
      <c r="A16" s="28">
        <v>11</v>
      </c>
      <c r="B16" s="4" t="s">
        <v>33</v>
      </c>
      <c r="C16" s="68" t="s">
        <v>12</v>
      </c>
      <c r="D16" s="13">
        <v>165</v>
      </c>
      <c r="E16" s="25"/>
      <c r="F16" s="1">
        <f t="shared" si="2"/>
        <v>0</v>
      </c>
      <c r="G16" s="1">
        <f t="shared" si="3"/>
        <v>0</v>
      </c>
      <c r="H16" s="25"/>
      <c r="I16" s="1">
        <f t="shared" si="4"/>
        <v>0</v>
      </c>
      <c r="J16" s="1">
        <f t="shared" si="5"/>
        <v>0</v>
      </c>
      <c r="K16" s="25"/>
      <c r="L16" s="1">
        <f t="shared" si="6"/>
        <v>0</v>
      </c>
      <c r="M16" s="1">
        <f t="shared" si="7"/>
        <v>0</v>
      </c>
      <c r="N16" s="25">
        <v>3.4</v>
      </c>
      <c r="O16" s="1">
        <f t="shared" si="8"/>
        <v>8.1599999999999992E-2</v>
      </c>
      <c r="P16" s="1">
        <f t="shared" si="9"/>
        <v>13.463999999999999</v>
      </c>
      <c r="Q16" s="25">
        <v>4.3</v>
      </c>
      <c r="R16" s="1">
        <f t="shared" si="10"/>
        <v>0.10319999999999999</v>
      </c>
      <c r="S16" s="1">
        <f t="shared" si="11"/>
        <v>17.027999999999999</v>
      </c>
      <c r="T16" s="25"/>
      <c r="U16" s="1">
        <f t="shared" si="12"/>
        <v>0</v>
      </c>
      <c r="V16" s="1">
        <f t="shared" si="13"/>
        <v>0</v>
      </c>
      <c r="W16" s="25"/>
      <c r="X16" s="1">
        <f t="shared" si="14"/>
        <v>0</v>
      </c>
      <c r="Y16" s="1">
        <f t="shared" si="15"/>
        <v>0</v>
      </c>
      <c r="Z16" s="25"/>
      <c r="AA16" s="1">
        <f t="shared" si="16"/>
        <v>0</v>
      </c>
      <c r="AB16" s="1">
        <f t="shared" si="17"/>
        <v>0</v>
      </c>
      <c r="AC16" s="25"/>
      <c r="AD16" s="1">
        <f t="shared" si="0"/>
        <v>0</v>
      </c>
      <c r="AE16" s="1">
        <f t="shared" si="18"/>
        <v>0</v>
      </c>
      <c r="AF16" s="25"/>
      <c r="AG16" s="1">
        <f t="shared" si="19"/>
        <v>0</v>
      </c>
      <c r="AH16" s="1">
        <f t="shared" si="20"/>
        <v>0</v>
      </c>
      <c r="AI16" s="1"/>
      <c r="AJ16" s="1">
        <f t="shared" si="21"/>
        <v>0</v>
      </c>
      <c r="AK16" s="1">
        <f t="shared" si="22"/>
        <v>0</v>
      </c>
      <c r="AL16" s="1"/>
      <c r="AM16" s="1">
        <f t="shared" si="23"/>
        <v>0</v>
      </c>
      <c r="AN16" s="1">
        <f t="shared" si="24"/>
        <v>0</v>
      </c>
      <c r="AO16" s="1"/>
      <c r="AP16" s="1">
        <f t="shared" si="25"/>
        <v>0</v>
      </c>
      <c r="AQ16" s="1">
        <f t="shared" si="26"/>
        <v>0</v>
      </c>
      <c r="AR16" s="1"/>
      <c r="AS16" s="1">
        <f t="shared" si="27"/>
        <v>0</v>
      </c>
      <c r="AT16" s="1">
        <f t="shared" si="28"/>
        <v>0</v>
      </c>
      <c r="AU16" s="12">
        <f t="shared" si="29"/>
        <v>0.18479999999999996</v>
      </c>
      <c r="AV16" s="13">
        <f t="shared" si="1"/>
        <v>30.491999999999994</v>
      </c>
    </row>
    <row r="17" spans="1:48">
      <c r="A17" s="28">
        <v>12</v>
      </c>
      <c r="B17" s="3" t="s">
        <v>45</v>
      </c>
      <c r="C17" s="14" t="s">
        <v>12</v>
      </c>
      <c r="D17" s="13">
        <v>231.43</v>
      </c>
      <c r="E17" s="25"/>
      <c r="F17" s="1">
        <f t="shared" si="2"/>
        <v>0</v>
      </c>
      <c r="G17" s="1">
        <f t="shared" si="3"/>
        <v>0</v>
      </c>
      <c r="H17" s="25"/>
      <c r="I17" s="1">
        <f t="shared" si="4"/>
        <v>0</v>
      </c>
      <c r="J17" s="1">
        <f t="shared" si="5"/>
        <v>0</v>
      </c>
      <c r="K17" s="25"/>
      <c r="L17" s="1">
        <f t="shared" si="6"/>
        <v>0</v>
      </c>
      <c r="M17" s="1">
        <f t="shared" si="7"/>
        <v>0</v>
      </c>
      <c r="N17" s="25"/>
      <c r="O17" s="1">
        <f t="shared" si="8"/>
        <v>0</v>
      </c>
      <c r="P17" s="1">
        <f t="shared" si="9"/>
        <v>0</v>
      </c>
      <c r="Q17" s="25"/>
      <c r="R17" s="1">
        <f t="shared" si="10"/>
        <v>0</v>
      </c>
      <c r="S17" s="1">
        <f t="shared" si="11"/>
        <v>0</v>
      </c>
      <c r="T17" s="25"/>
      <c r="U17" s="1">
        <f t="shared" si="12"/>
        <v>0</v>
      </c>
      <c r="V17" s="1">
        <f t="shared" si="13"/>
        <v>0</v>
      </c>
      <c r="W17" s="25"/>
      <c r="X17" s="1">
        <f t="shared" si="14"/>
        <v>0</v>
      </c>
      <c r="Y17" s="1">
        <f t="shared" si="15"/>
        <v>0</v>
      </c>
      <c r="Z17" s="25"/>
      <c r="AA17" s="1">
        <f t="shared" si="16"/>
        <v>0</v>
      </c>
      <c r="AB17" s="1">
        <f t="shared" si="17"/>
        <v>0</v>
      </c>
      <c r="AC17" s="25"/>
      <c r="AD17" s="1">
        <f t="shared" si="0"/>
        <v>0</v>
      </c>
      <c r="AE17" s="1">
        <f t="shared" si="18"/>
        <v>0</v>
      </c>
      <c r="AF17" s="25"/>
      <c r="AG17" s="1">
        <f t="shared" si="19"/>
        <v>0</v>
      </c>
      <c r="AH17" s="1">
        <f t="shared" si="20"/>
        <v>0</v>
      </c>
      <c r="AI17" s="1"/>
      <c r="AJ17" s="1">
        <f t="shared" si="21"/>
        <v>0</v>
      </c>
      <c r="AK17" s="1">
        <f t="shared" si="22"/>
        <v>0</v>
      </c>
      <c r="AL17" s="1"/>
      <c r="AM17" s="1">
        <f t="shared" si="23"/>
        <v>0</v>
      </c>
      <c r="AN17" s="1">
        <f t="shared" si="24"/>
        <v>0</v>
      </c>
      <c r="AO17" s="1"/>
      <c r="AP17" s="1">
        <f t="shared" si="25"/>
        <v>0</v>
      </c>
      <c r="AQ17" s="1">
        <f t="shared" si="26"/>
        <v>0</v>
      </c>
      <c r="AR17" s="1"/>
      <c r="AS17" s="1">
        <f t="shared" si="27"/>
        <v>0</v>
      </c>
      <c r="AT17" s="1">
        <f t="shared" si="28"/>
        <v>0</v>
      </c>
      <c r="AU17" s="12">
        <f t="shared" si="29"/>
        <v>0</v>
      </c>
      <c r="AV17" s="13">
        <f t="shared" si="1"/>
        <v>0</v>
      </c>
    </row>
    <row r="18" spans="1:48">
      <c r="A18" s="28">
        <v>13</v>
      </c>
      <c r="B18" s="27" t="s">
        <v>81</v>
      </c>
      <c r="C18" s="14" t="s">
        <v>12</v>
      </c>
      <c r="D18" s="13">
        <v>320</v>
      </c>
      <c r="E18" s="25"/>
      <c r="F18" s="1">
        <f t="shared" si="2"/>
        <v>0</v>
      </c>
      <c r="G18" s="1">
        <f t="shared" si="3"/>
        <v>0</v>
      </c>
      <c r="H18" s="25"/>
      <c r="I18" s="1">
        <f t="shared" si="4"/>
        <v>0</v>
      </c>
      <c r="J18" s="1">
        <f t="shared" si="5"/>
        <v>0</v>
      </c>
      <c r="K18" s="25"/>
      <c r="L18" s="1">
        <f t="shared" si="6"/>
        <v>0</v>
      </c>
      <c r="M18" s="1">
        <f t="shared" si="7"/>
        <v>0</v>
      </c>
      <c r="N18" s="25"/>
      <c r="O18" s="1">
        <f t="shared" si="8"/>
        <v>0</v>
      </c>
      <c r="P18" s="1">
        <f t="shared" si="9"/>
        <v>0</v>
      </c>
      <c r="Q18" s="25"/>
      <c r="R18" s="1">
        <f t="shared" si="10"/>
        <v>0</v>
      </c>
      <c r="S18" s="1">
        <f t="shared" si="11"/>
        <v>0</v>
      </c>
      <c r="T18" s="25"/>
      <c r="U18" s="1">
        <f t="shared" si="12"/>
        <v>0</v>
      </c>
      <c r="V18" s="1">
        <f t="shared" si="13"/>
        <v>0</v>
      </c>
      <c r="W18" s="25"/>
      <c r="X18" s="1">
        <f t="shared" si="14"/>
        <v>0</v>
      </c>
      <c r="Y18" s="1">
        <f t="shared" si="15"/>
        <v>0</v>
      </c>
      <c r="Z18" s="25"/>
      <c r="AA18" s="1">
        <f t="shared" si="16"/>
        <v>0</v>
      </c>
      <c r="AB18" s="1">
        <f t="shared" si="17"/>
        <v>0</v>
      </c>
      <c r="AC18" s="25"/>
      <c r="AD18" s="1">
        <f t="shared" si="0"/>
        <v>0</v>
      </c>
      <c r="AE18" s="1">
        <f t="shared" si="18"/>
        <v>0</v>
      </c>
      <c r="AF18" s="25"/>
      <c r="AG18" s="1">
        <f t="shared" si="19"/>
        <v>0</v>
      </c>
      <c r="AH18" s="1">
        <f t="shared" si="20"/>
        <v>0</v>
      </c>
      <c r="AI18" s="1"/>
      <c r="AJ18" s="1">
        <f t="shared" si="21"/>
        <v>0</v>
      </c>
      <c r="AK18" s="1">
        <f t="shared" si="22"/>
        <v>0</v>
      </c>
      <c r="AL18" s="1"/>
      <c r="AM18" s="1">
        <f t="shared" si="23"/>
        <v>0</v>
      </c>
      <c r="AN18" s="1">
        <f t="shared" si="24"/>
        <v>0</v>
      </c>
      <c r="AO18" s="1"/>
      <c r="AP18" s="1">
        <f t="shared" si="25"/>
        <v>0</v>
      </c>
      <c r="AQ18" s="1">
        <f t="shared" si="26"/>
        <v>0</v>
      </c>
      <c r="AR18" s="1"/>
      <c r="AS18" s="1">
        <f t="shared" si="27"/>
        <v>0</v>
      </c>
      <c r="AT18" s="1">
        <f t="shared" si="28"/>
        <v>0</v>
      </c>
      <c r="AU18" s="12">
        <f t="shared" si="29"/>
        <v>0</v>
      </c>
      <c r="AV18" s="13">
        <f t="shared" si="1"/>
        <v>0</v>
      </c>
    </row>
    <row r="19" spans="1:48">
      <c r="A19" s="28">
        <v>14</v>
      </c>
      <c r="B19" s="3" t="s">
        <v>82</v>
      </c>
      <c r="C19" s="14" t="s">
        <v>12</v>
      </c>
      <c r="D19" s="13">
        <v>230</v>
      </c>
      <c r="E19" s="25"/>
      <c r="F19" s="1">
        <f t="shared" si="2"/>
        <v>0</v>
      </c>
      <c r="G19" s="1">
        <f t="shared" si="3"/>
        <v>0</v>
      </c>
      <c r="H19" s="25"/>
      <c r="I19" s="1">
        <f t="shared" si="4"/>
        <v>0</v>
      </c>
      <c r="J19" s="1">
        <f t="shared" si="5"/>
        <v>0</v>
      </c>
      <c r="K19" s="25"/>
      <c r="L19" s="1">
        <f t="shared" si="6"/>
        <v>0</v>
      </c>
      <c r="M19" s="1">
        <f t="shared" si="7"/>
        <v>0</v>
      </c>
      <c r="N19" s="25"/>
      <c r="O19" s="1">
        <f t="shared" si="8"/>
        <v>0</v>
      </c>
      <c r="P19" s="1">
        <f t="shared" si="9"/>
        <v>0</v>
      </c>
      <c r="Q19" s="25"/>
      <c r="R19" s="1">
        <f t="shared" si="10"/>
        <v>0</v>
      </c>
      <c r="S19" s="1">
        <f t="shared" si="11"/>
        <v>0</v>
      </c>
      <c r="T19" s="25"/>
      <c r="U19" s="1">
        <f t="shared" si="12"/>
        <v>0</v>
      </c>
      <c r="V19" s="1">
        <f t="shared" si="13"/>
        <v>0</v>
      </c>
      <c r="W19" s="25"/>
      <c r="X19" s="1">
        <f t="shared" si="14"/>
        <v>0</v>
      </c>
      <c r="Y19" s="1">
        <f t="shared" si="15"/>
        <v>0</v>
      </c>
      <c r="Z19" s="25"/>
      <c r="AA19" s="1">
        <f t="shared" si="16"/>
        <v>0</v>
      </c>
      <c r="AB19" s="1">
        <f t="shared" si="17"/>
        <v>0</v>
      </c>
      <c r="AC19" s="25"/>
      <c r="AD19" s="1">
        <f t="shared" si="0"/>
        <v>0</v>
      </c>
      <c r="AE19" s="1">
        <f t="shared" si="18"/>
        <v>0</v>
      </c>
      <c r="AF19" s="25"/>
      <c r="AG19" s="1">
        <f t="shared" si="19"/>
        <v>0</v>
      </c>
      <c r="AH19" s="1">
        <f t="shared" si="20"/>
        <v>0</v>
      </c>
      <c r="AI19" s="1"/>
      <c r="AJ19" s="1">
        <f t="shared" si="21"/>
        <v>0</v>
      </c>
      <c r="AK19" s="1">
        <f t="shared" si="22"/>
        <v>0</v>
      </c>
      <c r="AL19" s="1"/>
      <c r="AM19" s="1">
        <f t="shared" si="23"/>
        <v>0</v>
      </c>
      <c r="AN19" s="1">
        <f t="shared" si="24"/>
        <v>0</v>
      </c>
      <c r="AO19" s="1"/>
      <c r="AP19" s="1">
        <f t="shared" si="25"/>
        <v>0</v>
      </c>
      <c r="AQ19" s="1">
        <f t="shared" si="26"/>
        <v>0</v>
      </c>
      <c r="AR19" s="1"/>
      <c r="AS19" s="1">
        <f t="shared" si="27"/>
        <v>0</v>
      </c>
      <c r="AT19" s="1">
        <f t="shared" si="28"/>
        <v>0</v>
      </c>
      <c r="AU19" s="12">
        <f t="shared" si="29"/>
        <v>0</v>
      </c>
      <c r="AV19" s="13">
        <f t="shared" si="1"/>
        <v>0</v>
      </c>
    </row>
    <row r="20" spans="1:48">
      <c r="A20" s="28">
        <v>15</v>
      </c>
      <c r="B20" s="3" t="s">
        <v>46</v>
      </c>
      <c r="C20" s="14" t="s">
        <v>12</v>
      </c>
      <c r="D20" s="13">
        <v>418.75</v>
      </c>
      <c r="E20" s="25"/>
      <c r="F20" s="1">
        <f t="shared" si="2"/>
        <v>0</v>
      </c>
      <c r="G20" s="1">
        <f t="shared" si="3"/>
        <v>0</v>
      </c>
      <c r="H20" s="25"/>
      <c r="I20" s="1">
        <f t="shared" si="4"/>
        <v>0</v>
      </c>
      <c r="J20" s="1">
        <f t="shared" si="5"/>
        <v>0</v>
      </c>
      <c r="K20" s="25"/>
      <c r="L20" s="1">
        <f t="shared" si="6"/>
        <v>0</v>
      </c>
      <c r="M20" s="1">
        <f t="shared" si="7"/>
        <v>0</v>
      </c>
      <c r="N20" s="25">
        <v>11.2</v>
      </c>
      <c r="O20" s="1">
        <f t="shared" si="8"/>
        <v>0.26879999999999993</v>
      </c>
      <c r="P20" s="1">
        <f t="shared" si="9"/>
        <v>112.55999999999997</v>
      </c>
      <c r="Q20" s="25">
        <v>14</v>
      </c>
      <c r="R20" s="1">
        <f t="shared" si="10"/>
        <v>0.33600000000000002</v>
      </c>
      <c r="S20" s="1">
        <f t="shared" si="11"/>
        <v>140.70000000000002</v>
      </c>
      <c r="T20" s="25">
        <v>6.5</v>
      </c>
      <c r="U20" s="1">
        <f t="shared" si="12"/>
        <v>2.496</v>
      </c>
      <c r="V20" s="1">
        <f t="shared" si="13"/>
        <v>1045.2</v>
      </c>
      <c r="W20" s="25">
        <v>8.1</v>
      </c>
      <c r="X20" s="1">
        <f t="shared" si="14"/>
        <v>3.1103999999999998</v>
      </c>
      <c r="Y20" s="1">
        <f t="shared" si="15"/>
        <v>1302.48</v>
      </c>
      <c r="Z20" s="25"/>
      <c r="AA20" s="1">
        <f t="shared" si="16"/>
        <v>0</v>
      </c>
      <c r="AB20" s="1">
        <f t="shared" si="17"/>
        <v>0</v>
      </c>
      <c r="AC20" s="25"/>
      <c r="AD20" s="1">
        <f t="shared" si="0"/>
        <v>0</v>
      </c>
      <c r="AE20" s="1">
        <f t="shared" si="18"/>
        <v>0</v>
      </c>
      <c r="AF20" s="25"/>
      <c r="AG20" s="1">
        <f t="shared" si="19"/>
        <v>0</v>
      </c>
      <c r="AH20" s="1">
        <f t="shared" si="20"/>
        <v>0</v>
      </c>
      <c r="AI20" s="1"/>
      <c r="AJ20" s="1">
        <f t="shared" si="21"/>
        <v>0</v>
      </c>
      <c r="AK20" s="1">
        <f t="shared" si="22"/>
        <v>0</v>
      </c>
      <c r="AL20" s="1"/>
      <c r="AM20" s="1">
        <f t="shared" si="23"/>
        <v>0</v>
      </c>
      <c r="AN20" s="1">
        <f t="shared" si="24"/>
        <v>0</v>
      </c>
      <c r="AO20" s="1"/>
      <c r="AP20" s="1">
        <f t="shared" si="25"/>
        <v>0</v>
      </c>
      <c r="AQ20" s="1">
        <f t="shared" si="26"/>
        <v>0</v>
      </c>
      <c r="AR20" s="1"/>
      <c r="AS20" s="1">
        <f t="shared" si="27"/>
        <v>0</v>
      </c>
      <c r="AT20" s="1">
        <f t="shared" si="28"/>
        <v>0</v>
      </c>
      <c r="AU20" s="12">
        <f t="shared" si="29"/>
        <v>6.2111999999999998</v>
      </c>
      <c r="AV20" s="13">
        <f t="shared" si="1"/>
        <v>2600.94</v>
      </c>
    </row>
    <row r="21" spans="1:48">
      <c r="A21" s="28">
        <v>16</v>
      </c>
      <c r="B21" s="3" t="s">
        <v>76</v>
      </c>
      <c r="C21" s="65" t="s">
        <v>71</v>
      </c>
      <c r="D21" s="13">
        <v>8.6999999999999993</v>
      </c>
      <c r="E21" s="25"/>
      <c r="F21" s="1">
        <f t="shared" si="2"/>
        <v>0</v>
      </c>
      <c r="G21" s="1">
        <f t="shared" si="3"/>
        <v>0</v>
      </c>
      <c r="H21" s="25"/>
      <c r="I21" s="1">
        <f t="shared" si="4"/>
        <v>0</v>
      </c>
      <c r="J21" s="1">
        <f t="shared" si="5"/>
        <v>0</v>
      </c>
      <c r="K21" s="25"/>
      <c r="L21" s="1">
        <f t="shared" si="6"/>
        <v>0</v>
      </c>
      <c r="M21" s="1">
        <f t="shared" si="7"/>
        <v>0</v>
      </c>
      <c r="N21" s="25"/>
      <c r="O21" s="1">
        <f t="shared" si="8"/>
        <v>0</v>
      </c>
      <c r="P21" s="1">
        <f t="shared" si="9"/>
        <v>0</v>
      </c>
      <c r="Q21" s="25"/>
      <c r="R21" s="1">
        <f t="shared" si="10"/>
        <v>0</v>
      </c>
      <c r="S21" s="1">
        <f t="shared" si="11"/>
        <v>0</v>
      </c>
      <c r="T21" s="25"/>
      <c r="U21" s="1">
        <f t="shared" si="12"/>
        <v>0</v>
      </c>
      <c r="V21" s="1">
        <f t="shared" si="13"/>
        <v>0</v>
      </c>
      <c r="W21" s="25"/>
      <c r="X21" s="1">
        <f t="shared" si="14"/>
        <v>0</v>
      </c>
      <c r="Y21" s="1">
        <f t="shared" si="15"/>
        <v>0</v>
      </c>
      <c r="Z21" s="25"/>
      <c r="AA21" s="1">
        <f t="shared" si="16"/>
        <v>0</v>
      </c>
      <c r="AB21" s="1">
        <f t="shared" si="17"/>
        <v>0</v>
      </c>
      <c r="AC21" s="25"/>
      <c r="AD21" s="1">
        <f t="shared" si="0"/>
        <v>0</v>
      </c>
      <c r="AE21" s="1">
        <f t="shared" si="18"/>
        <v>0</v>
      </c>
      <c r="AF21" s="25">
        <v>1</v>
      </c>
      <c r="AG21" s="1">
        <f>AF21*$AF$5</f>
        <v>50</v>
      </c>
      <c r="AH21" s="1">
        <f t="shared" si="20"/>
        <v>434.99999999999994</v>
      </c>
      <c r="AI21" s="1"/>
      <c r="AJ21" s="1">
        <f t="shared" si="21"/>
        <v>0</v>
      </c>
      <c r="AK21" s="1">
        <f t="shared" si="22"/>
        <v>0</v>
      </c>
      <c r="AL21" s="1"/>
      <c r="AM21" s="1">
        <f t="shared" si="23"/>
        <v>0</v>
      </c>
      <c r="AN21" s="1">
        <f t="shared" si="24"/>
        <v>0</v>
      </c>
      <c r="AO21" s="1"/>
      <c r="AP21" s="1">
        <f t="shared" si="25"/>
        <v>0</v>
      </c>
      <c r="AQ21" s="1">
        <f t="shared" si="26"/>
        <v>0</v>
      </c>
      <c r="AR21" s="1"/>
      <c r="AS21" s="1">
        <f t="shared" si="27"/>
        <v>0</v>
      </c>
      <c r="AT21" s="1">
        <f t="shared" si="28"/>
        <v>0</v>
      </c>
      <c r="AU21" s="12">
        <f t="shared" si="29"/>
        <v>50</v>
      </c>
      <c r="AV21" s="13">
        <f t="shared" si="1"/>
        <v>434.99999999999994</v>
      </c>
    </row>
    <row r="22" spans="1:48">
      <c r="A22" s="28">
        <v>17</v>
      </c>
      <c r="B22" s="3" t="s">
        <v>17</v>
      </c>
      <c r="C22" s="14" t="s">
        <v>12</v>
      </c>
      <c r="D22" s="13">
        <v>68</v>
      </c>
      <c r="E22" s="25"/>
      <c r="F22" s="1">
        <f t="shared" si="2"/>
        <v>0</v>
      </c>
      <c r="G22" s="1">
        <f t="shared" si="3"/>
        <v>0</v>
      </c>
      <c r="H22" s="25"/>
      <c r="I22" s="1">
        <f t="shared" si="4"/>
        <v>0</v>
      </c>
      <c r="J22" s="1">
        <f t="shared" si="5"/>
        <v>0</v>
      </c>
      <c r="K22" s="25">
        <v>30</v>
      </c>
      <c r="L22" s="1">
        <f t="shared" si="6"/>
        <v>11.52</v>
      </c>
      <c r="M22" s="1">
        <f t="shared" si="7"/>
        <v>783.36</v>
      </c>
      <c r="N22" s="25"/>
      <c r="O22" s="1">
        <f t="shared" si="8"/>
        <v>0</v>
      </c>
      <c r="P22" s="1">
        <f t="shared" si="9"/>
        <v>0</v>
      </c>
      <c r="Q22" s="25"/>
      <c r="R22" s="1">
        <f t="shared" si="10"/>
        <v>0</v>
      </c>
      <c r="S22" s="1">
        <f t="shared" si="11"/>
        <v>0</v>
      </c>
      <c r="T22" s="25"/>
      <c r="U22" s="1">
        <f t="shared" si="12"/>
        <v>0</v>
      </c>
      <c r="V22" s="1">
        <f t="shared" si="13"/>
        <v>0</v>
      </c>
      <c r="W22" s="25"/>
      <c r="X22" s="1">
        <f t="shared" si="14"/>
        <v>0</v>
      </c>
      <c r="Y22" s="1">
        <f t="shared" si="15"/>
        <v>0</v>
      </c>
      <c r="Z22" s="25"/>
      <c r="AA22" s="1">
        <f t="shared" si="16"/>
        <v>0</v>
      </c>
      <c r="AB22" s="1">
        <f t="shared" si="17"/>
        <v>0</v>
      </c>
      <c r="AC22" s="25"/>
      <c r="AD22" s="1">
        <f t="shared" si="0"/>
        <v>0</v>
      </c>
      <c r="AE22" s="1">
        <f t="shared" si="18"/>
        <v>0</v>
      </c>
      <c r="AF22" s="25"/>
      <c r="AG22" s="1">
        <f t="shared" si="19"/>
        <v>0</v>
      </c>
      <c r="AH22" s="1">
        <f t="shared" si="20"/>
        <v>0</v>
      </c>
      <c r="AI22" s="1"/>
      <c r="AJ22" s="1">
        <f t="shared" si="21"/>
        <v>0</v>
      </c>
      <c r="AK22" s="1">
        <f t="shared" si="22"/>
        <v>0</v>
      </c>
      <c r="AL22" s="1"/>
      <c r="AM22" s="1">
        <f t="shared" si="23"/>
        <v>0</v>
      </c>
      <c r="AN22" s="1">
        <f t="shared" si="24"/>
        <v>0</v>
      </c>
      <c r="AO22" s="1"/>
      <c r="AP22" s="1">
        <f t="shared" si="25"/>
        <v>0</v>
      </c>
      <c r="AQ22" s="1">
        <f t="shared" si="26"/>
        <v>0</v>
      </c>
      <c r="AR22" s="1"/>
      <c r="AS22" s="1">
        <f t="shared" si="27"/>
        <v>0</v>
      </c>
      <c r="AT22" s="1">
        <f t="shared" si="28"/>
        <v>0</v>
      </c>
      <c r="AU22" s="12">
        <f t="shared" si="29"/>
        <v>11.52</v>
      </c>
      <c r="AV22" s="13">
        <f t="shared" si="1"/>
        <v>783.36</v>
      </c>
    </row>
    <row r="23" spans="1:48">
      <c r="A23" s="28">
        <v>18</v>
      </c>
      <c r="B23" s="3" t="s">
        <v>78</v>
      </c>
      <c r="C23" s="14" t="s">
        <v>12</v>
      </c>
      <c r="D23" s="13">
        <v>468</v>
      </c>
      <c r="E23" s="25"/>
      <c r="F23" s="1">
        <f t="shared" si="2"/>
        <v>0</v>
      </c>
      <c r="G23" s="1">
        <f t="shared" si="3"/>
        <v>0</v>
      </c>
      <c r="H23" s="25"/>
      <c r="I23" s="1">
        <f t="shared" si="4"/>
        <v>0</v>
      </c>
      <c r="J23" s="1">
        <f t="shared" si="5"/>
        <v>0</v>
      </c>
      <c r="K23" s="25"/>
      <c r="L23" s="1">
        <f t="shared" si="6"/>
        <v>0</v>
      </c>
      <c r="M23" s="1">
        <f t="shared" si="7"/>
        <v>0</v>
      </c>
      <c r="N23" s="25"/>
      <c r="O23" s="1">
        <f t="shared" si="8"/>
        <v>0</v>
      </c>
      <c r="P23" s="1">
        <f t="shared" si="9"/>
        <v>0</v>
      </c>
      <c r="Q23" s="25"/>
      <c r="R23" s="1">
        <f t="shared" si="10"/>
        <v>0</v>
      </c>
      <c r="S23" s="1">
        <f t="shared" si="11"/>
        <v>0</v>
      </c>
      <c r="T23" s="25">
        <v>114.1</v>
      </c>
      <c r="U23" s="1">
        <f t="shared" si="12"/>
        <v>43.814399999999992</v>
      </c>
      <c r="V23" s="1">
        <f t="shared" si="13"/>
        <v>20505.139199999998</v>
      </c>
      <c r="W23" s="25">
        <v>142.69999999999999</v>
      </c>
      <c r="X23" s="1">
        <f t="shared" si="14"/>
        <v>54.796799999999998</v>
      </c>
      <c r="Y23" s="1">
        <f t="shared" si="15"/>
        <v>25644.902399999999</v>
      </c>
      <c r="Z23" s="25"/>
      <c r="AA23" s="1">
        <f t="shared" si="16"/>
        <v>0</v>
      </c>
      <c r="AB23" s="1">
        <f t="shared" si="17"/>
        <v>0</v>
      </c>
      <c r="AC23" s="25"/>
      <c r="AD23" s="1">
        <f t="shared" si="0"/>
        <v>0</v>
      </c>
      <c r="AE23" s="1">
        <f t="shared" si="18"/>
        <v>0</v>
      </c>
      <c r="AF23" s="25"/>
      <c r="AG23" s="1">
        <f t="shared" si="19"/>
        <v>0</v>
      </c>
      <c r="AH23" s="1">
        <f t="shared" si="20"/>
        <v>0</v>
      </c>
      <c r="AI23" s="1"/>
      <c r="AJ23" s="1">
        <f t="shared" si="21"/>
        <v>0</v>
      </c>
      <c r="AK23" s="1">
        <f t="shared" si="22"/>
        <v>0</v>
      </c>
      <c r="AL23" s="1"/>
      <c r="AM23" s="1">
        <f t="shared" si="23"/>
        <v>0</v>
      </c>
      <c r="AN23" s="1">
        <f t="shared" si="24"/>
        <v>0</v>
      </c>
      <c r="AO23" s="1"/>
      <c r="AP23" s="1">
        <f t="shared" si="25"/>
        <v>0</v>
      </c>
      <c r="AQ23" s="1">
        <f t="shared" si="26"/>
        <v>0</v>
      </c>
      <c r="AR23" s="1"/>
      <c r="AS23" s="1">
        <f t="shared" si="27"/>
        <v>0</v>
      </c>
      <c r="AT23" s="1">
        <f t="shared" si="28"/>
        <v>0</v>
      </c>
      <c r="AU23" s="12">
        <f t="shared" si="29"/>
        <v>98.611199999999997</v>
      </c>
      <c r="AV23" s="13">
        <f t="shared" si="1"/>
        <v>46150.041599999997</v>
      </c>
    </row>
    <row r="24" spans="1:48">
      <c r="A24" s="28">
        <v>19</v>
      </c>
      <c r="B24" s="3" t="s">
        <v>63</v>
      </c>
      <c r="C24" s="14" t="s">
        <v>12</v>
      </c>
      <c r="D24" s="13">
        <v>272</v>
      </c>
      <c r="E24" s="25"/>
      <c r="F24" s="1">
        <f t="shared" si="2"/>
        <v>0</v>
      </c>
      <c r="G24" s="1">
        <f t="shared" si="3"/>
        <v>0</v>
      </c>
      <c r="H24" s="25"/>
      <c r="I24" s="1">
        <f t="shared" si="4"/>
        <v>0</v>
      </c>
      <c r="J24" s="1">
        <f t="shared" si="5"/>
        <v>0</v>
      </c>
      <c r="K24" s="25"/>
      <c r="L24" s="1">
        <f t="shared" si="6"/>
        <v>0</v>
      </c>
      <c r="M24" s="1">
        <f t="shared" si="7"/>
        <v>0</v>
      </c>
      <c r="N24" s="25"/>
      <c r="O24" s="1">
        <f t="shared" si="8"/>
        <v>0</v>
      </c>
      <c r="P24" s="1">
        <f t="shared" si="9"/>
        <v>0</v>
      </c>
      <c r="Q24" s="25"/>
      <c r="R24" s="1">
        <f t="shared" si="10"/>
        <v>0</v>
      </c>
      <c r="S24" s="1">
        <f t="shared" si="11"/>
        <v>0</v>
      </c>
      <c r="T24" s="25"/>
      <c r="U24" s="1">
        <f t="shared" si="12"/>
        <v>0</v>
      </c>
      <c r="V24" s="1">
        <f t="shared" si="13"/>
        <v>0</v>
      </c>
      <c r="W24" s="25"/>
      <c r="X24" s="1">
        <f t="shared" si="14"/>
        <v>0</v>
      </c>
      <c r="Y24" s="1">
        <f t="shared" si="15"/>
        <v>0</v>
      </c>
      <c r="Z24" s="25"/>
      <c r="AA24" s="1">
        <f t="shared" si="16"/>
        <v>0</v>
      </c>
      <c r="AB24" s="1">
        <f>AA24*D24</f>
        <v>0</v>
      </c>
      <c r="AC24" s="25">
        <v>21.4</v>
      </c>
      <c r="AD24" s="1">
        <f t="shared" si="0"/>
        <v>1.07</v>
      </c>
      <c r="AE24" s="1">
        <f t="shared" si="18"/>
        <v>291.04000000000002</v>
      </c>
      <c r="AF24" s="25"/>
      <c r="AG24" s="1">
        <f t="shared" si="19"/>
        <v>0</v>
      </c>
      <c r="AH24" s="1">
        <f t="shared" si="20"/>
        <v>0</v>
      </c>
      <c r="AI24" s="1"/>
      <c r="AJ24" s="1">
        <f t="shared" si="21"/>
        <v>0</v>
      </c>
      <c r="AK24" s="1">
        <f t="shared" si="22"/>
        <v>0</v>
      </c>
      <c r="AL24" s="1"/>
      <c r="AM24" s="1">
        <f t="shared" si="23"/>
        <v>0</v>
      </c>
      <c r="AN24" s="1">
        <f t="shared" si="24"/>
        <v>0</v>
      </c>
      <c r="AO24" s="1"/>
      <c r="AP24" s="1">
        <f t="shared" si="25"/>
        <v>0</v>
      </c>
      <c r="AQ24" s="1">
        <f t="shared" si="26"/>
        <v>0</v>
      </c>
      <c r="AR24" s="1"/>
      <c r="AS24" s="1">
        <f t="shared" si="27"/>
        <v>0</v>
      </c>
      <c r="AT24" s="1">
        <f t="shared" si="28"/>
        <v>0</v>
      </c>
      <c r="AU24" s="12">
        <f t="shared" si="29"/>
        <v>1.07</v>
      </c>
      <c r="AV24" s="13">
        <f t="shared" si="1"/>
        <v>291.04000000000002</v>
      </c>
    </row>
    <row r="25" spans="1:48">
      <c r="A25" s="28">
        <v>20</v>
      </c>
      <c r="B25" s="3" t="s">
        <v>85</v>
      </c>
      <c r="C25" s="62" t="s">
        <v>12</v>
      </c>
      <c r="D25" s="13">
        <v>135</v>
      </c>
      <c r="E25" s="25"/>
      <c r="F25" s="1">
        <f t="shared" si="2"/>
        <v>0</v>
      </c>
      <c r="G25" s="1">
        <f>F25*D25</f>
        <v>0</v>
      </c>
      <c r="H25" s="25"/>
      <c r="I25" s="1">
        <f t="shared" si="4"/>
        <v>0</v>
      </c>
      <c r="J25" s="1">
        <f>I25*D25</f>
        <v>0</v>
      </c>
      <c r="K25" s="25"/>
      <c r="L25" s="1">
        <f t="shared" si="6"/>
        <v>0</v>
      </c>
      <c r="M25" s="1">
        <f>L25*D25</f>
        <v>0</v>
      </c>
      <c r="N25" s="25"/>
      <c r="O25" s="1">
        <f t="shared" si="8"/>
        <v>0</v>
      </c>
      <c r="P25" s="1">
        <f>O25*D25</f>
        <v>0</v>
      </c>
      <c r="Q25" s="25"/>
      <c r="R25" s="1">
        <f t="shared" si="10"/>
        <v>0</v>
      </c>
      <c r="S25" s="1">
        <f>R25*D25</f>
        <v>0</v>
      </c>
      <c r="T25" s="25"/>
      <c r="U25" s="1">
        <f t="shared" si="12"/>
        <v>0</v>
      </c>
      <c r="V25" s="1">
        <f>U25*D25</f>
        <v>0</v>
      </c>
      <c r="W25" s="25"/>
      <c r="X25" s="1">
        <f t="shared" si="14"/>
        <v>0</v>
      </c>
      <c r="Y25" s="1">
        <f>X25*D25</f>
        <v>0</v>
      </c>
      <c r="Z25" s="25">
        <v>200</v>
      </c>
      <c r="AA25" s="1">
        <f t="shared" si="16"/>
        <v>20</v>
      </c>
      <c r="AB25" s="1">
        <f>AA25*D25</f>
        <v>2700</v>
      </c>
      <c r="AC25" s="25"/>
      <c r="AD25" s="1">
        <f t="shared" si="0"/>
        <v>0</v>
      </c>
      <c r="AE25" s="1">
        <f>AD25*D25</f>
        <v>0</v>
      </c>
      <c r="AF25" s="25"/>
      <c r="AG25" s="1">
        <f t="shared" si="19"/>
        <v>0</v>
      </c>
      <c r="AH25" s="1">
        <f>AG25*D25</f>
        <v>0</v>
      </c>
      <c r="AI25" s="1"/>
      <c r="AJ25" s="1">
        <f t="shared" si="21"/>
        <v>0</v>
      </c>
      <c r="AK25" s="1">
        <f>AJ25*D25</f>
        <v>0</v>
      </c>
      <c r="AL25" s="1"/>
      <c r="AM25" s="1">
        <f t="shared" si="23"/>
        <v>0</v>
      </c>
      <c r="AN25" s="1">
        <f>AM25*D25</f>
        <v>0</v>
      </c>
      <c r="AO25" s="1"/>
      <c r="AP25" s="1">
        <f t="shared" si="25"/>
        <v>0</v>
      </c>
      <c r="AQ25" s="1">
        <f>AP25*D25</f>
        <v>0</v>
      </c>
      <c r="AR25" s="1"/>
      <c r="AS25" s="1">
        <f t="shared" si="27"/>
        <v>0</v>
      </c>
      <c r="AT25" s="1">
        <f>AS25*D25</f>
        <v>0</v>
      </c>
      <c r="AU25" s="12">
        <f t="shared" si="29"/>
        <v>20</v>
      </c>
      <c r="AV25" s="13">
        <f>AU25*D25</f>
        <v>2700</v>
      </c>
    </row>
    <row r="26" spans="1:48">
      <c r="A26" s="28">
        <v>21</v>
      </c>
      <c r="B26" s="3" t="s">
        <v>79</v>
      </c>
      <c r="C26" s="14" t="s">
        <v>12</v>
      </c>
      <c r="D26" s="13">
        <v>1800</v>
      </c>
      <c r="E26" s="25"/>
      <c r="F26" s="1">
        <f t="shared" si="2"/>
        <v>0</v>
      </c>
      <c r="G26" s="1">
        <f t="shared" si="3"/>
        <v>0</v>
      </c>
      <c r="H26" s="25"/>
      <c r="I26" s="1">
        <f t="shared" si="4"/>
        <v>0</v>
      </c>
      <c r="J26" s="1">
        <f t="shared" si="5"/>
        <v>0</v>
      </c>
      <c r="K26" s="25"/>
      <c r="L26" s="1">
        <f t="shared" si="6"/>
        <v>0</v>
      </c>
      <c r="M26" s="1">
        <f t="shared" si="7"/>
        <v>0</v>
      </c>
      <c r="N26" s="25"/>
      <c r="O26" s="1">
        <f t="shared" si="8"/>
        <v>0</v>
      </c>
      <c r="P26" s="1">
        <f t="shared" si="9"/>
        <v>0</v>
      </c>
      <c r="Q26" s="25"/>
      <c r="R26" s="1">
        <f t="shared" si="10"/>
        <v>0</v>
      </c>
      <c r="S26" s="1">
        <f t="shared" si="11"/>
        <v>0</v>
      </c>
      <c r="T26" s="25">
        <v>0.03</v>
      </c>
      <c r="U26" s="1">
        <f t="shared" si="12"/>
        <v>1.1519999999999999E-2</v>
      </c>
      <c r="V26" s="1">
        <f t="shared" si="13"/>
        <v>20.735999999999997</v>
      </c>
      <c r="W26" s="25">
        <v>0.03</v>
      </c>
      <c r="X26" s="1">
        <f t="shared" si="14"/>
        <v>1.1519999999999999E-2</v>
      </c>
      <c r="Y26" s="1">
        <f t="shared" si="15"/>
        <v>20.735999999999997</v>
      </c>
      <c r="Z26" s="25"/>
      <c r="AA26" s="1">
        <f t="shared" si="16"/>
        <v>0</v>
      </c>
      <c r="AB26" s="1">
        <f>AA26*D26</f>
        <v>0</v>
      </c>
      <c r="AC26" s="25"/>
      <c r="AD26" s="1">
        <f t="shared" si="0"/>
        <v>0</v>
      </c>
      <c r="AE26" s="1">
        <f t="shared" si="18"/>
        <v>0</v>
      </c>
      <c r="AF26" s="25"/>
      <c r="AG26" s="1">
        <f t="shared" si="19"/>
        <v>0</v>
      </c>
      <c r="AH26" s="1">
        <f t="shared" si="20"/>
        <v>0</v>
      </c>
      <c r="AI26" s="1"/>
      <c r="AJ26" s="1">
        <f t="shared" si="21"/>
        <v>0</v>
      </c>
      <c r="AK26" s="1">
        <f t="shared" si="22"/>
        <v>0</v>
      </c>
      <c r="AL26" s="1"/>
      <c r="AM26" s="1">
        <f t="shared" si="23"/>
        <v>0</v>
      </c>
      <c r="AN26" s="1">
        <f t="shared" si="24"/>
        <v>0</v>
      </c>
      <c r="AO26" s="1"/>
      <c r="AP26" s="1">
        <f t="shared" si="25"/>
        <v>0</v>
      </c>
      <c r="AQ26" s="1">
        <f t="shared" si="26"/>
        <v>0</v>
      </c>
      <c r="AR26" s="1"/>
      <c r="AS26" s="1">
        <f t="shared" si="27"/>
        <v>0</v>
      </c>
      <c r="AT26" s="1">
        <f t="shared" si="28"/>
        <v>0</v>
      </c>
      <c r="AU26" s="12">
        <f t="shared" si="29"/>
        <v>2.3039999999999998E-2</v>
      </c>
      <c r="AV26" s="13">
        <f t="shared" si="1"/>
        <v>41.471999999999994</v>
      </c>
    </row>
    <row r="27" spans="1:48">
      <c r="A27" s="28">
        <v>22</v>
      </c>
      <c r="B27" s="3" t="s">
        <v>35</v>
      </c>
      <c r="C27" s="14" t="s">
        <v>12</v>
      </c>
      <c r="D27" s="13">
        <v>750</v>
      </c>
      <c r="E27" s="25"/>
      <c r="F27" s="1">
        <f t="shared" si="2"/>
        <v>0</v>
      </c>
      <c r="G27" s="1">
        <f t="shared" si="3"/>
        <v>0</v>
      </c>
      <c r="H27" s="25"/>
      <c r="I27" s="1">
        <f t="shared" si="4"/>
        <v>0</v>
      </c>
      <c r="J27" s="1">
        <f t="shared" si="5"/>
        <v>0</v>
      </c>
      <c r="K27" s="25"/>
      <c r="L27" s="1">
        <f t="shared" si="6"/>
        <v>0</v>
      </c>
      <c r="M27" s="1">
        <f t="shared" si="7"/>
        <v>0</v>
      </c>
      <c r="N27" s="25"/>
      <c r="O27" s="1">
        <f t="shared" si="8"/>
        <v>0</v>
      </c>
      <c r="P27" s="1">
        <f t="shared" si="9"/>
        <v>0</v>
      </c>
      <c r="Q27" s="25"/>
      <c r="R27" s="1">
        <f t="shared" si="10"/>
        <v>0</v>
      </c>
      <c r="S27" s="1">
        <f t="shared" si="11"/>
        <v>0</v>
      </c>
      <c r="T27" s="25"/>
      <c r="U27" s="1">
        <f t="shared" si="12"/>
        <v>0</v>
      </c>
      <c r="V27" s="1">
        <f t="shared" si="13"/>
        <v>0</v>
      </c>
      <c r="W27" s="25"/>
      <c r="X27" s="1">
        <f t="shared" si="14"/>
        <v>0</v>
      </c>
      <c r="Y27" s="1">
        <f t="shared" si="15"/>
        <v>0</v>
      </c>
      <c r="Z27" s="25"/>
      <c r="AA27" s="1">
        <f t="shared" si="16"/>
        <v>0</v>
      </c>
      <c r="AB27" s="1">
        <f t="shared" si="17"/>
        <v>0</v>
      </c>
      <c r="AC27" s="25"/>
      <c r="AD27" s="1">
        <f t="shared" si="0"/>
        <v>0</v>
      </c>
      <c r="AE27" s="1">
        <f t="shared" si="18"/>
        <v>0</v>
      </c>
      <c r="AF27" s="25"/>
      <c r="AG27" s="1">
        <f t="shared" si="19"/>
        <v>0</v>
      </c>
      <c r="AH27" s="1">
        <f t="shared" si="20"/>
        <v>0</v>
      </c>
      <c r="AI27" s="1"/>
      <c r="AJ27" s="1">
        <f t="shared" si="21"/>
        <v>0</v>
      </c>
      <c r="AK27" s="1">
        <f t="shared" si="22"/>
        <v>0</v>
      </c>
      <c r="AL27" s="1"/>
      <c r="AM27" s="1">
        <f t="shared" si="23"/>
        <v>0</v>
      </c>
      <c r="AN27" s="1">
        <f t="shared" si="24"/>
        <v>0</v>
      </c>
      <c r="AO27" s="1"/>
      <c r="AP27" s="1">
        <f t="shared" si="25"/>
        <v>0</v>
      </c>
      <c r="AQ27" s="1">
        <f t="shared" si="26"/>
        <v>0</v>
      </c>
      <c r="AR27" s="1"/>
      <c r="AS27" s="1">
        <f t="shared" si="27"/>
        <v>0</v>
      </c>
      <c r="AT27" s="1">
        <f t="shared" si="28"/>
        <v>0</v>
      </c>
      <c r="AU27" s="12">
        <f t="shared" si="29"/>
        <v>0</v>
      </c>
      <c r="AV27" s="13">
        <f t="shared" si="1"/>
        <v>0</v>
      </c>
    </row>
    <row r="28" spans="1:48">
      <c r="A28" s="28">
        <v>23</v>
      </c>
      <c r="B28" s="3" t="s">
        <v>74</v>
      </c>
      <c r="C28" s="62" t="s">
        <v>12</v>
      </c>
      <c r="D28" s="13">
        <v>1050</v>
      </c>
      <c r="E28" s="25"/>
      <c r="F28" s="1">
        <f t="shared" si="2"/>
        <v>0</v>
      </c>
      <c r="G28" s="1">
        <f t="shared" si="3"/>
        <v>0</v>
      </c>
      <c r="H28" s="25">
        <v>5</v>
      </c>
      <c r="I28" s="1">
        <f t="shared" si="4"/>
        <v>0.12</v>
      </c>
      <c r="J28" s="1">
        <f t="shared" si="5"/>
        <v>126</v>
      </c>
      <c r="K28" s="25"/>
      <c r="L28" s="1">
        <f t="shared" si="6"/>
        <v>0</v>
      </c>
      <c r="M28" s="1">
        <f t="shared" si="7"/>
        <v>0</v>
      </c>
      <c r="N28" s="25"/>
      <c r="O28" s="1">
        <f t="shared" si="8"/>
        <v>0</v>
      </c>
      <c r="P28" s="1">
        <f t="shared" si="9"/>
        <v>0</v>
      </c>
      <c r="Q28" s="25"/>
      <c r="R28" s="1">
        <f t="shared" si="10"/>
        <v>0</v>
      </c>
      <c r="S28" s="1">
        <f t="shared" si="11"/>
        <v>0</v>
      </c>
      <c r="T28" s="25"/>
      <c r="U28" s="1">
        <f t="shared" si="12"/>
        <v>0</v>
      </c>
      <c r="V28" s="1">
        <f t="shared" si="13"/>
        <v>0</v>
      </c>
      <c r="W28" s="25"/>
      <c r="X28" s="1">
        <f t="shared" si="14"/>
        <v>0</v>
      </c>
      <c r="Y28" s="1">
        <f t="shared" si="15"/>
        <v>0</v>
      </c>
      <c r="Z28" s="25"/>
      <c r="AA28" s="1">
        <f t="shared" si="16"/>
        <v>0</v>
      </c>
      <c r="AB28" s="1">
        <f t="shared" si="17"/>
        <v>0</v>
      </c>
      <c r="AC28" s="25"/>
      <c r="AD28" s="1">
        <f t="shared" si="0"/>
        <v>0</v>
      </c>
      <c r="AE28" s="1">
        <f t="shared" si="18"/>
        <v>0</v>
      </c>
      <c r="AF28" s="1"/>
      <c r="AG28" s="1">
        <f t="shared" si="19"/>
        <v>0</v>
      </c>
      <c r="AH28" s="1">
        <f t="shared" si="20"/>
        <v>0</v>
      </c>
      <c r="AI28" s="1"/>
      <c r="AJ28" s="1">
        <f t="shared" si="21"/>
        <v>0</v>
      </c>
      <c r="AK28" s="1">
        <f t="shared" si="22"/>
        <v>0</v>
      </c>
      <c r="AL28" s="1"/>
      <c r="AM28" s="1">
        <f t="shared" si="23"/>
        <v>0</v>
      </c>
      <c r="AN28" s="1">
        <f t="shared" si="24"/>
        <v>0</v>
      </c>
      <c r="AO28" s="1"/>
      <c r="AP28" s="1">
        <f t="shared" si="25"/>
        <v>0</v>
      </c>
      <c r="AQ28" s="1">
        <f t="shared" si="26"/>
        <v>0</v>
      </c>
      <c r="AR28" s="1"/>
      <c r="AS28" s="1">
        <f t="shared" si="27"/>
        <v>0</v>
      </c>
      <c r="AT28" s="1">
        <f t="shared" si="28"/>
        <v>0</v>
      </c>
      <c r="AU28" s="12">
        <f t="shared" si="29"/>
        <v>0.12</v>
      </c>
      <c r="AV28" s="13">
        <f t="shared" si="1"/>
        <v>126</v>
      </c>
    </row>
    <row r="29" spans="1:48">
      <c r="A29" s="28">
        <v>24</v>
      </c>
      <c r="B29" s="27"/>
      <c r="C29" s="65"/>
      <c r="D29" s="13"/>
      <c r="E29" s="25"/>
      <c r="F29" s="1">
        <f t="shared" si="2"/>
        <v>0</v>
      </c>
      <c r="G29" s="1">
        <f>F29*D29</f>
        <v>0</v>
      </c>
      <c r="H29" s="25"/>
      <c r="I29" s="1">
        <f t="shared" si="4"/>
        <v>0</v>
      </c>
      <c r="J29" s="1">
        <f>I29*D29</f>
        <v>0</v>
      </c>
      <c r="K29" s="25"/>
      <c r="L29" s="1">
        <f t="shared" si="6"/>
        <v>0</v>
      </c>
      <c r="M29" s="1">
        <f>L29*D29</f>
        <v>0</v>
      </c>
      <c r="N29" s="25"/>
      <c r="O29" s="1">
        <f t="shared" si="8"/>
        <v>0</v>
      </c>
      <c r="P29" s="1">
        <f>O29*D29</f>
        <v>0</v>
      </c>
      <c r="Q29" s="25"/>
      <c r="R29" s="1">
        <f t="shared" si="10"/>
        <v>0</v>
      </c>
      <c r="S29" s="1">
        <f>R29*D29</f>
        <v>0</v>
      </c>
      <c r="T29" s="25"/>
      <c r="U29" s="1">
        <f t="shared" si="12"/>
        <v>0</v>
      </c>
      <c r="V29" s="1">
        <f>U29*D29</f>
        <v>0</v>
      </c>
      <c r="W29" s="25"/>
      <c r="X29" s="1">
        <f t="shared" si="14"/>
        <v>0</v>
      </c>
      <c r="Y29" s="1">
        <f>X29*D29</f>
        <v>0</v>
      </c>
      <c r="Z29" s="25"/>
      <c r="AA29" s="1">
        <f t="shared" si="16"/>
        <v>0</v>
      </c>
      <c r="AB29" s="1">
        <f>AA29*D29</f>
        <v>0</v>
      </c>
      <c r="AC29" s="25"/>
      <c r="AD29" s="1">
        <f t="shared" si="0"/>
        <v>0</v>
      </c>
      <c r="AE29" s="1">
        <f>AD29*D29</f>
        <v>0</v>
      </c>
      <c r="AF29" s="1"/>
      <c r="AG29" s="1">
        <f t="shared" si="19"/>
        <v>0</v>
      </c>
      <c r="AH29" s="1">
        <f>AG29*D29</f>
        <v>0</v>
      </c>
      <c r="AI29" s="1"/>
      <c r="AJ29" s="1">
        <f t="shared" si="21"/>
        <v>0</v>
      </c>
      <c r="AK29" s="1">
        <f>AJ29*D29</f>
        <v>0</v>
      </c>
      <c r="AL29" s="1"/>
      <c r="AM29" s="1">
        <f t="shared" si="23"/>
        <v>0</v>
      </c>
      <c r="AN29" s="1">
        <f>AM29*D29</f>
        <v>0</v>
      </c>
      <c r="AO29" s="1"/>
      <c r="AP29" s="1">
        <f t="shared" si="25"/>
        <v>0</v>
      </c>
      <c r="AQ29" s="1">
        <f>AP29*D29</f>
        <v>0</v>
      </c>
      <c r="AR29" s="1"/>
      <c r="AS29" s="1">
        <f t="shared" si="27"/>
        <v>0</v>
      </c>
      <c r="AT29" s="1">
        <f>AS29*D29</f>
        <v>0</v>
      </c>
      <c r="AU29" s="12">
        <f t="shared" si="29"/>
        <v>0</v>
      </c>
      <c r="AV29" s="13">
        <f>AU29*D29</f>
        <v>0</v>
      </c>
    </row>
    <row r="30" spans="1:48">
      <c r="A30" s="28">
        <v>25</v>
      </c>
      <c r="B30" s="27"/>
      <c r="C30" s="14"/>
      <c r="D30" s="13"/>
      <c r="E30" s="25"/>
      <c r="F30" s="1"/>
      <c r="G30" s="1"/>
      <c r="H30" s="25"/>
      <c r="I30" s="1"/>
      <c r="J30" s="1"/>
      <c r="K30" s="25"/>
      <c r="L30" s="1"/>
      <c r="M30" s="1"/>
      <c r="N30" s="25"/>
      <c r="O30" s="1"/>
      <c r="P30" s="1"/>
      <c r="Q30" s="25"/>
      <c r="R30" s="1"/>
      <c r="S30" s="1"/>
      <c r="T30" s="25"/>
      <c r="U30" s="1"/>
      <c r="V30" s="1"/>
      <c r="W30" s="25"/>
      <c r="X30" s="1"/>
      <c r="Y30" s="1"/>
      <c r="Z30" s="25"/>
      <c r="AA30" s="1"/>
      <c r="AB30" s="1"/>
      <c r="AC30" s="2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2"/>
      <c r="AV30" s="13"/>
    </row>
    <row r="31" spans="1:48">
      <c r="A31" s="28">
        <v>26</v>
      </c>
      <c r="B31" s="27"/>
      <c r="C31" s="14"/>
      <c r="D31" s="13"/>
      <c r="E31" s="25"/>
      <c r="F31" s="1"/>
      <c r="G31" s="1"/>
      <c r="H31" s="25"/>
      <c r="I31" s="1"/>
      <c r="J31" s="1"/>
      <c r="K31" s="25"/>
      <c r="L31" s="1"/>
      <c r="M31" s="1"/>
      <c r="N31" s="25"/>
      <c r="O31" s="1"/>
      <c r="P31" s="1"/>
      <c r="Q31" s="25"/>
      <c r="R31" s="1"/>
      <c r="S31" s="1"/>
      <c r="T31" s="25"/>
      <c r="U31" s="1"/>
      <c r="V31" s="1"/>
      <c r="W31" s="25"/>
      <c r="X31" s="1"/>
      <c r="Y31" s="1"/>
      <c r="Z31" s="25"/>
      <c r="AA31" s="1"/>
      <c r="AB31" s="1"/>
      <c r="AC31" s="2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2"/>
      <c r="AV31" s="13"/>
    </row>
    <row r="32" spans="1:48">
      <c r="A32" s="28">
        <v>27</v>
      </c>
      <c r="B32" s="27"/>
      <c r="C32" s="14"/>
      <c r="D32" s="13"/>
      <c r="E32" s="25"/>
      <c r="F32" s="1"/>
      <c r="G32" s="1"/>
      <c r="H32" s="25"/>
      <c r="I32" s="1"/>
      <c r="J32" s="1"/>
      <c r="K32" s="25"/>
      <c r="L32" s="1"/>
      <c r="M32" s="1"/>
      <c r="N32" s="25"/>
      <c r="O32" s="1"/>
      <c r="P32" s="1"/>
      <c r="Q32" s="25"/>
      <c r="R32" s="1"/>
      <c r="S32" s="1"/>
      <c r="T32" s="25"/>
      <c r="U32" s="1"/>
      <c r="V32" s="1"/>
      <c r="W32" s="25"/>
      <c r="X32" s="1"/>
      <c r="Y32" s="1"/>
      <c r="Z32" s="25"/>
      <c r="AA32" s="1"/>
      <c r="AB32" s="1"/>
      <c r="AC32" s="2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2"/>
      <c r="AV32" s="13"/>
    </row>
    <row r="33" spans="1:48">
      <c r="A33" s="28"/>
      <c r="B33" s="3"/>
      <c r="C33" s="3"/>
      <c r="D33" s="1"/>
      <c r="E33" s="1"/>
      <c r="F33" s="1"/>
      <c r="G33" s="1">
        <f>SUM(G6:G32)</f>
        <v>374.23680000000002</v>
      </c>
      <c r="H33" s="1"/>
      <c r="I33" s="1"/>
      <c r="J33" s="1">
        <f>SUM(J6:J32)</f>
        <v>334.03199999999998</v>
      </c>
      <c r="K33" s="1"/>
      <c r="L33" s="1"/>
      <c r="M33" s="1">
        <f>SUM(M6:M32)</f>
        <v>783.36</v>
      </c>
      <c r="N33" s="1"/>
      <c r="O33" s="1"/>
      <c r="P33" s="1">
        <f>SUM(P6:P32)</f>
        <v>198.18719999999996</v>
      </c>
      <c r="Q33" s="1"/>
      <c r="R33" s="1"/>
      <c r="S33" s="1">
        <f>SUM(S6:S32)</f>
        <v>247.89696000000001</v>
      </c>
      <c r="T33" s="1"/>
      <c r="U33" s="1"/>
      <c r="V33" s="1">
        <f>SUM(V6:V32)</f>
        <v>25750.650239999999</v>
      </c>
      <c r="W33" s="1"/>
      <c r="X33" s="1"/>
      <c r="Y33" s="1">
        <f>SUM(Y6:Y32)</f>
        <v>32185.224575999997</v>
      </c>
      <c r="Z33" s="1"/>
      <c r="AA33" s="1"/>
      <c r="AB33" s="1">
        <f>SUM(AB6:AB32)</f>
        <v>2700</v>
      </c>
      <c r="AC33" s="1"/>
      <c r="AD33" s="1"/>
      <c r="AE33" s="1">
        <f>SUM(AE6:AE32)</f>
        <v>357.79</v>
      </c>
      <c r="AF33" s="1"/>
      <c r="AG33" s="1"/>
      <c r="AH33" s="1">
        <f>SUM(AH6:AH32)</f>
        <v>434.99999999999994</v>
      </c>
      <c r="AI33" s="1"/>
      <c r="AJ33" s="1"/>
      <c r="AK33" s="1">
        <f>SUM(AK6:AK32)</f>
        <v>0</v>
      </c>
      <c r="AL33" s="1"/>
      <c r="AM33" s="1"/>
      <c r="AN33" s="1">
        <f>SUM(AN6:AN32)</f>
        <v>0</v>
      </c>
      <c r="AO33" s="1"/>
      <c r="AP33" s="1"/>
      <c r="AQ33" s="1">
        <f>SUM(AQ6:AQ32)</f>
        <v>0</v>
      </c>
      <c r="AR33" s="1"/>
      <c r="AS33" s="1"/>
      <c r="AT33" s="1">
        <f>SUM(AT6:AT32)</f>
        <v>0</v>
      </c>
      <c r="AU33" s="1"/>
      <c r="AV33" s="1"/>
    </row>
    <row r="34" spans="1:48">
      <c r="A34" s="3"/>
      <c r="B34" s="15" t="s">
        <v>11</v>
      </c>
      <c r="C34" s="15"/>
      <c r="D34" s="16"/>
      <c r="E34" s="16"/>
      <c r="F34" s="16"/>
      <c r="G34" s="17">
        <f>G33/E5</f>
        <v>15.593200000000001</v>
      </c>
      <c r="H34" s="17"/>
      <c r="I34" s="17"/>
      <c r="J34" s="17">
        <f>J33/H5</f>
        <v>13.917999999999999</v>
      </c>
      <c r="K34" s="17"/>
      <c r="L34" s="17"/>
      <c r="M34" s="17">
        <f>M33/K5</f>
        <v>2.04</v>
      </c>
      <c r="N34" s="17"/>
      <c r="O34" s="17"/>
      <c r="P34" s="17">
        <f>P33/N5</f>
        <v>8.2577999999999978</v>
      </c>
      <c r="Q34" s="17"/>
      <c r="R34" s="17"/>
      <c r="S34" s="17">
        <f>S33/Q5</f>
        <v>10.329040000000001</v>
      </c>
      <c r="T34" s="17"/>
      <c r="U34" s="17"/>
      <c r="V34" s="17">
        <f>V33/T5</f>
        <v>67.058984999999993</v>
      </c>
      <c r="W34" s="17"/>
      <c r="X34" s="17"/>
      <c r="Y34" s="17">
        <f>Y33/W5</f>
        <v>83.815688999999992</v>
      </c>
      <c r="Z34" s="17"/>
      <c r="AA34" s="17"/>
      <c r="AB34" s="17">
        <f>AB33/Z5</f>
        <v>27</v>
      </c>
      <c r="AC34" s="17"/>
      <c r="AD34" s="17"/>
      <c r="AE34" s="17">
        <f>AE33/AC5</f>
        <v>7.1558000000000002</v>
      </c>
      <c r="AF34" s="17"/>
      <c r="AG34" s="17"/>
      <c r="AH34" s="17">
        <f>AH33/AF5</f>
        <v>8.6999999999999993</v>
      </c>
      <c r="AI34" s="17"/>
      <c r="AJ34" s="17"/>
      <c r="AK34" s="17" t="e">
        <f>AK33/AI5</f>
        <v>#DIV/0!</v>
      </c>
      <c r="AL34" s="17"/>
      <c r="AM34" s="17"/>
      <c r="AN34" s="17" t="e">
        <f>AN33/AL5</f>
        <v>#DIV/0!</v>
      </c>
      <c r="AO34" s="17"/>
      <c r="AP34" s="17"/>
      <c r="AQ34" s="17" t="e">
        <f>AQ33/AO5</f>
        <v>#DIV/0!</v>
      </c>
      <c r="AR34" s="17"/>
      <c r="AS34" s="17"/>
      <c r="AT34" s="17" t="e">
        <f>AT33/AR5</f>
        <v>#DIV/0!</v>
      </c>
      <c r="AU34" s="17"/>
      <c r="AV34" s="17">
        <f>SUM(AV6:AV33)</f>
        <v>63366.377776000001</v>
      </c>
    </row>
    <row r="35" spans="1:48">
      <c r="A35" s="18"/>
      <c r="B35" s="19"/>
      <c r="C35" s="19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>
      <c r="C36" s="18"/>
      <c r="I36" s="18"/>
    </row>
    <row r="37" spans="1:48">
      <c r="B37" s="4" t="s">
        <v>14</v>
      </c>
      <c r="C37" s="18"/>
      <c r="D37" s="22"/>
      <c r="E37" s="22"/>
      <c r="F37" s="22"/>
      <c r="G37" s="22"/>
      <c r="H37" s="22"/>
      <c r="I37" s="18" t="s">
        <v>52</v>
      </c>
    </row>
    <row r="38" spans="1:48">
      <c r="C38" s="18"/>
      <c r="I38" s="18"/>
    </row>
    <row r="39" spans="1:48">
      <c r="B39" s="4" t="s">
        <v>39</v>
      </c>
      <c r="C39" s="18"/>
      <c r="D39" s="22"/>
      <c r="E39" s="22"/>
      <c r="F39" s="22"/>
      <c r="G39" s="22"/>
      <c r="H39" s="22"/>
      <c r="I39" s="18" t="s">
        <v>53</v>
      </c>
    </row>
    <row r="40" spans="1:48">
      <c r="C40" s="18"/>
    </row>
  </sheetData>
  <mergeCells count="18">
    <mergeCell ref="AR5:AT5"/>
    <mergeCell ref="AL5:AN5"/>
    <mergeCell ref="A1:AV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O5:AQ5"/>
  </mergeCells>
  <pageMargins left="0" right="0" top="0.19685039370078741" bottom="0" header="0.31496062992125984" footer="0.31496062992125984"/>
  <pageSetup paperSize="9" scale="58" orientation="landscape" horizontalDpi="180" verticalDpi="180" r:id="rId1"/>
  <ignoredErrors>
    <ignoredError sqref="K5" formula="1"/>
    <ignoredError sqref="E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3" zoomScale="90" zoomScaleNormal="90" workbookViewId="0">
      <selection activeCell="A21" sqref="A21:G21"/>
    </sheetView>
  </sheetViews>
  <sheetFormatPr defaultRowHeight="15"/>
  <cols>
    <col min="1" max="4" width="9.140625" style="31"/>
    <col min="5" max="5" width="29.85546875" style="31" customWidth="1"/>
    <col min="6" max="16384" width="9.140625" style="31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48</v>
      </c>
      <c r="F2" s="4"/>
    </row>
    <row r="3" spans="1:7">
      <c r="A3" s="4"/>
      <c r="B3" s="4"/>
      <c r="C3" s="4"/>
      <c r="D3" s="4"/>
      <c r="E3" s="22"/>
      <c r="F3" s="4" t="s">
        <v>49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2"/>
      <c r="C5" s="32"/>
      <c r="D5" s="32"/>
      <c r="E5" s="33" t="s">
        <v>20</v>
      </c>
      <c r="F5" s="32"/>
      <c r="G5" s="32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4" t="s">
        <v>91</v>
      </c>
      <c r="F7" s="35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 ht="15" customHeight="1">
      <c r="A10" s="92" t="s">
        <v>21</v>
      </c>
      <c r="B10" s="92"/>
      <c r="C10" s="92"/>
      <c r="D10" s="93" t="s">
        <v>22</v>
      </c>
      <c r="E10" s="78" t="s">
        <v>23</v>
      </c>
      <c r="F10" s="94" t="s">
        <v>24</v>
      </c>
      <c r="G10" s="94" t="s">
        <v>25</v>
      </c>
    </row>
    <row r="11" spans="1:7">
      <c r="A11" s="36" t="s">
        <v>26</v>
      </c>
      <c r="B11" s="36" t="s">
        <v>27</v>
      </c>
      <c r="C11" s="36" t="s">
        <v>28</v>
      </c>
      <c r="D11" s="93"/>
      <c r="E11" s="80"/>
      <c r="F11" s="95"/>
      <c r="G11" s="95"/>
    </row>
    <row r="12" spans="1:7">
      <c r="A12" s="36"/>
      <c r="B12" s="36"/>
      <c r="C12" s="36"/>
      <c r="D12" s="48"/>
      <c r="E12" s="47" t="s">
        <v>47</v>
      </c>
      <c r="F12" s="49"/>
      <c r="G12" s="49"/>
    </row>
    <row r="13" spans="1:7">
      <c r="A13" s="3"/>
      <c r="B13" s="3"/>
      <c r="C13" s="3"/>
      <c r="D13" s="3"/>
      <c r="E13" s="39" t="s">
        <v>29</v>
      </c>
      <c r="F13" s="3"/>
      <c r="G13" s="3"/>
    </row>
    <row r="14" spans="1:7">
      <c r="A14" s="50">
        <v>5.28</v>
      </c>
      <c r="B14" s="36">
        <v>5.42</v>
      </c>
      <c r="C14" s="36">
        <v>28.66</v>
      </c>
      <c r="D14" s="36">
        <v>184.5</v>
      </c>
      <c r="E14" s="3" t="s">
        <v>70</v>
      </c>
      <c r="F14" s="36">
        <v>200</v>
      </c>
      <c r="G14" s="40">
        <f>БП!G34</f>
        <v>15.593200000000001</v>
      </c>
    </row>
    <row r="15" spans="1:7">
      <c r="A15" s="36">
        <v>3.87</v>
      </c>
      <c r="B15" s="36">
        <v>2.86</v>
      </c>
      <c r="C15" s="36">
        <v>11.19</v>
      </c>
      <c r="D15" s="36">
        <v>86</v>
      </c>
      <c r="E15" s="3" t="s">
        <v>73</v>
      </c>
      <c r="F15" s="63">
        <v>200</v>
      </c>
      <c r="G15" s="40">
        <f>БП!J34</f>
        <v>13.917999999999999</v>
      </c>
    </row>
    <row r="16" spans="1:7">
      <c r="A16" s="36">
        <v>4.78</v>
      </c>
      <c r="B16" s="36">
        <v>4.05</v>
      </c>
      <c r="C16" s="36">
        <v>0.25</v>
      </c>
      <c r="D16" s="36">
        <v>56.6</v>
      </c>
      <c r="E16" s="3" t="s">
        <v>75</v>
      </c>
      <c r="F16" s="36" t="s">
        <v>72</v>
      </c>
      <c r="G16" s="40">
        <f>БП!AH34</f>
        <v>8.6999999999999993</v>
      </c>
    </row>
    <row r="17" spans="1:9">
      <c r="A17" s="36">
        <v>2.2799999999999998</v>
      </c>
      <c r="B17" s="36">
        <v>0.28000000000000003</v>
      </c>
      <c r="C17" s="36">
        <v>14.76</v>
      </c>
      <c r="D17" s="36">
        <v>70.3</v>
      </c>
      <c r="E17" s="3" t="s">
        <v>18</v>
      </c>
      <c r="F17" s="36">
        <v>30</v>
      </c>
      <c r="G17" s="40">
        <f>БП!M34</f>
        <v>2.04</v>
      </c>
    </row>
    <row r="18" spans="1:9">
      <c r="A18" s="39">
        <f>SUM(A14:A17)</f>
        <v>16.21</v>
      </c>
      <c r="B18" s="39">
        <f>SUM(B14:B17)</f>
        <v>12.609999999999998</v>
      </c>
      <c r="C18" s="39">
        <f>SUM(C14:C17)</f>
        <v>54.86</v>
      </c>
      <c r="D18" s="39">
        <f>SUM(D14:D17)</f>
        <v>397.40000000000003</v>
      </c>
      <c r="E18" s="3"/>
      <c r="F18" s="3"/>
      <c r="G18" s="42">
        <f>SUM(G14:G17)</f>
        <v>40.251200000000004</v>
      </c>
    </row>
    <row r="19" spans="1:9">
      <c r="A19" s="3"/>
      <c r="B19" s="3"/>
      <c r="C19" s="3"/>
      <c r="D19" s="3"/>
      <c r="E19" s="39" t="s">
        <v>30</v>
      </c>
      <c r="F19" s="3"/>
      <c r="G19" s="40"/>
    </row>
    <row r="20" spans="1:9" ht="30">
      <c r="A20" s="36">
        <v>1.34</v>
      </c>
      <c r="B20" s="36">
        <v>3.15</v>
      </c>
      <c r="C20" s="36">
        <v>5.87</v>
      </c>
      <c r="D20" s="36">
        <v>57.2</v>
      </c>
      <c r="E20" s="27" t="s">
        <v>66</v>
      </c>
      <c r="F20" s="36">
        <v>200</v>
      </c>
      <c r="G20" s="40">
        <f>БП!P34</f>
        <v>8.2577999999999978</v>
      </c>
    </row>
    <row r="21" spans="1:9">
      <c r="A21" s="36">
        <v>20.059999999999999</v>
      </c>
      <c r="B21" s="36">
        <v>18.760000000000002</v>
      </c>
      <c r="C21" s="36">
        <v>17.22</v>
      </c>
      <c r="D21" s="36">
        <v>318</v>
      </c>
      <c r="E21" s="41" t="s">
        <v>77</v>
      </c>
      <c r="F21" s="36">
        <v>200</v>
      </c>
      <c r="G21" s="40">
        <f>БП!V34</f>
        <v>67.058984999999993</v>
      </c>
    </row>
    <row r="22" spans="1:9">
      <c r="A22" s="36">
        <v>2.2799999999999998</v>
      </c>
      <c r="B22" s="36">
        <v>0.28000000000000003</v>
      </c>
      <c r="C22" s="36">
        <v>14.76</v>
      </c>
      <c r="D22" s="36">
        <v>70.3</v>
      </c>
      <c r="E22" s="27" t="s">
        <v>18</v>
      </c>
      <c r="F22" s="36">
        <v>30</v>
      </c>
      <c r="G22" s="40">
        <f>БП!M34</f>
        <v>2.04</v>
      </c>
      <c r="I22" s="43"/>
    </row>
    <row r="23" spans="1:9">
      <c r="A23" s="36">
        <v>3</v>
      </c>
      <c r="B23" s="36">
        <v>1</v>
      </c>
      <c r="C23" s="36">
        <v>42</v>
      </c>
      <c r="D23" s="36">
        <v>189</v>
      </c>
      <c r="E23" s="27" t="s">
        <v>85</v>
      </c>
      <c r="F23" s="64">
        <v>200</v>
      </c>
      <c r="G23" s="40">
        <f>БП!AB34</f>
        <v>27</v>
      </c>
      <c r="I23" s="43"/>
    </row>
    <row r="24" spans="1:9">
      <c r="A24" s="36">
        <v>0.223</v>
      </c>
      <c r="B24" s="36">
        <v>0.95</v>
      </c>
      <c r="C24" s="36">
        <v>7.4</v>
      </c>
      <c r="D24" s="36">
        <v>39</v>
      </c>
      <c r="E24" s="27" t="s">
        <v>62</v>
      </c>
      <c r="F24" s="66">
        <v>200</v>
      </c>
      <c r="G24" s="40">
        <f>БП!AE34</f>
        <v>7.1558000000000002</v>
      </c>
      <c r="I24" s="43"/>
    </row>
    <row r="25" spans="1:9">
      <c r="A25" s="39">
        <f>SUM(A20:A24)</f>
        <v>26.902999999999999</v>
      </c>
      <c r="B25" s="39">
        <f>SUM(B20:B24)</f>
        <v>24.14</v>
      </c>
      <c r="C25" s="39">
        <f>SUM(C20:C24)</f>
        <v>87.25</v>
      </c>
      <c r="D25" s="39">
        <f>SUM(D20:D24)</f>
        <v>673.5</v>
      </c>
      <c r="E25" s="3"/>
      <c r="F25" s="3"/>
      <c r="G25" s="42">
        <f>SUM(G20:G24)</f>
        <v>111.512585</v>
      </c>
      <c r="H25" s="43"/>
    </row>
    <row r="26" spans="1:9">
      <c r="A26" s="3"/>
      <c r="B26" s="3"/>
      <c r="C26" s="3"/>
      <c r="D26" s="3"/>
      <c r="E26" s="15" t="s">
        <v>56</v>
      </c>
      <c r="F26" s="3"/>
      <c r="G26" s="56">
        <f>SUM(G18,G25)</f>
        <v>151.76378500000001</v>
      </c>
    </row>
    <row r="27" spans="1:9">
      <c r="A27" s="4"/>
      <c r="B27" s="4"/>
      <c r="C27" s="4"/>
      <c r="D27" s="4"/>
      <c r="E27" s="4"/>
      <c r="F27" s="4"/>
    </row>
    <row r="28" spans="1:9">
      <c r="A28" s="4"/>
      <c r="B28" s="4"/>
      <c r="C28" s="4"/>
      <c r="D28" s="4" t="s">
        <v>14</v>
      </c>
      <c r="E28" s="22"/>
      <c r="F28" s="18" t="s">
        <v>52</v>
      </c>
    </row>
    <row r="29" spans="1:9">
      <c r="F29" s="18"/>
    </row>
    <row r="31" spans="1:9">
      <c r="D31" s="4" t="s">
        <v>39</v>
      </c>
      <c r="F31" s="18" t="s">
        <v>53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opLeftCell="A10" zoomScale="90" zoomScaleNormal="90" workbookViewId="0">
      <selection activeCell="E7" sqref="E7"/>
    </sheetView>
  </sheetViews>
  <sheetFormatPr defaultRowHeight="15"/>
  <cols>
    <col min="1" max="4" width="9.140625" style="31"/>
    <col min="5" max="5" width="29.85546875" style="31" customWidth="1"/>
    <col min="6" max="6" width="9.140625" style="31"/>
    <col min="7" max="7" width="10" style="31" bestFit="1" customWidth="1"/>
    <col min="8" max="16384" width="9.140625" style="31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48</v>
      </c>
      <c r="F2" s="4"/>
    </row>
    <row r="3" spans="1:7">
      <c r="A3" s="4"/>
      <c r="B3" s="4"/>
      <c r="C3" s="4"/>
      <c r="D3" s="4"/>
      <c r="E3" s="22"/>
      <c r="F3" s="4" t="s">
        <v>50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2"/>
      <c r="C5" s="32"/>
      <c r="D5" s="32"/>
      <c r="E5" s="33" t="s">
        <v>20</v>
      </c>
      <c r="F5" s="32"/>
      <c r="G5" s="32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4" t="s">
        <v>91</v>
      </c>
      <c r="F7" s="35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92" t="s">
        <v>21</v>
      </c>
      <c r="B10" s="92"/>
      <c r="C10" s="92"/>
      <c r="D10" s="93" t="s">
        <v>22</v>
      </c>
      <c r="E10" s="78" t="s">
        <v>23</v>
      </c>
      <c r="F10" s="94" t="s">
        <v>24</v>
      </c>
      <c r="G10" s="94" t="s">
        <v>25</v>
      </c>
    </row>
    <row r="11" spans="1:7">
      <c r="A11" s="36" t="s">
        <v>26</v>
      </c>
      <c r="B11" s="36" t="s">
        <v>27</v>
      </c>
      <c r="C11" s="36" t="s">
        <v>28</v>
      </c>
      <c r="D11" s="93"/>
      <c r="E11" s="80"/>
      <c r="F11" s="95"/>
      <c r="G11" s="95"/>
    </row>
    <row r="12" spans="1:7">
      <c r="A12" s="36"/>
      <c r="B12" s="36"/>
      <c r="C12" s="36"/>
      <c r="D12" s="37"/>
      <c r="E12" s="28" t="s">
        <v>37</v>
      </c>
      <c r="F12" s="38"/>
      <c r="G12" s="38"/>
    </row>
    <row r="13" spans="1:7">
      <c r="A13" s="3"/>
      <c r="B13" s="3"/>
      <c r="C13" s="3"/>
      <c r="D13" s="3"/>
      <c r="E13" s="39" t="s">
        <v>30</v>
      </c>
      <c r="F13" s="3"/>
      <c r="G13" s="40"/>
    </row>
    <row r="14" spans="1:7" ht="30">
      <c r="A14" s="36">
        <v>1.34</v>
      </c>
      <c r="B14" s="36">
        <v>3.15</v>
      </c>
      <c r="C14" s="36">
        <v>5.87</v>
      </c>
      <c r="D14" s="36">
        <v>57.2</v>
      </c>
      <c r="E14" s="27" t="s">
        <v>66</v>
      </c>
      <c r="F14" s="36">
        <v>200</v>
      </c>
      <c r="G14" s="40">
        <f>БП!P34</f>
        <v>8.2577999999999978</v>
      </c>
    </row>
    <row r="15" spans="1:7">
      <c r="A15" s="36">
        <v>20.059999999999999</v>
      </c>
      <c r="B15" s="36">
        <v>18.760000000000002</v>
      </c>
      <c r="C15" s="36">
        <v>17.22</v>
      </c>
      <c r="D15" s="36">
        <v>318</v>
      </c>
      <c r="E15" s="41" t="s">
        <v>77</v>
      </c>
      <c r="F15" s="36">
        <v>200</v>
      </c>
      <c r="G15" s="40">
        <f>БП!V34</f>
        <v>67.058984999999993</v>
      </c>
    </row>
    <row r="16" spans="1:7">
      <c r="A16" s="36">
        <v>2.2799999999999998</v>
      </c>
      <c r="B16" s="36">
        <v>0.28000000000000003</v>
      </c>
      <c r="C16" s="36">
        <v>14.76</v>
      </c>
      <c r="D16" s="36">
        <v>70.3</v>
      </c>
      <c r="E16" s="27" t="s">
        <v>18</v>
      </c>
      <c r="F16" s="36">
        <v>30</v>
      </c>
      <c r="G16" s="40">
        <f>БП!M34</f>
        <v>2.04</v>
      </c>
    </row>
    <row r="17" spans="1:8">
      <c r="A17" s="36">
        <v>0.23</v>
      </c>
      <c r="B17" s="36">
        <v>0.95</v>
      </c>
      <c r="C17" s="36">
        <v>7.4</v>
      </c>
      <c r="D17" s="36">
        <v>39</v>
      </c>
      <c r="E17" s="27" t="s">
        <v>62</v>
      </c>
      <c r="F17" s="58">
        <v>200</v>
      </c>
      <c r="G17" s="40">
        <f>БП!AE34</f>
        <v>7.1558000000000002</v>
      </c>
    </row>
    <row r="18" spans="1:8">
      <c r="A18" s="39">
        <f>SUM(A14:A17)</f>
        <v>23.91</v>
      </c>
      <c r="B18" s="39">
        <f>SUM(B14:B17)</f>
        <v>23.14</v>
      </c>
      <c r="C18" s="39">
        <f>SUM(C14:C17)</f>
        <v>45.25</v>
      </c>
      <c r="D18" s="39">
        <f>SUM(D14:D17)</f>
        <v>484.5</v>
      </c>
      <c r="E18" s="3"/>
      <c r="F18" s="3"/>
      <c r="G18" s="42">
        <f>SUM(G14:G17)</f>
        <v>84.512585000000001</v>
      </c>
    </row>
    <row r="19" spans="1:8">
      <c r="A19" s="4"/>
      <c r="B19" s="4"/>
      <c r="C19" s="4"/>
      <c r="D19" s="4"/>
      <c r="E19" s="4"/>
      <c r="F19" s="4"/>
      <c r="G19" s="4"/>
      <c r="H19" s="43"/>
    </row>
    <row r="20" spans="1:8">
      <c r="A20" s="4"/>
      <c r="B20" s="4"/>
      <c r="C20" s="4"/>
      <c r="D20" s="4" t="s">
        <v>14</v>
      </c>
      <c r="E20" s="22"/>
      <c r="F20" s="18" t="s">
        <v>52</v>
      </c>
      <c r="H20" s="45"/>
    </row>
    <row r="21" spans="1:8">
      <c r="A21" s="4"/>
      <c r="B21" s="4"/>
      <c r="C21" s="4"/>
      <c r="D21" s="4"/>
      <c r="E21" s="4"/>
      <c r="F21" s="18"/>
    </row>
    <row r="22" spans="1:8">
      <c r="A22" s="4"/>
      <c r="B22" s="4"/>
      <c r="C22" s="4"/>
      <c r="D22" s="4"/>
      <c r="E22" s="4"/>
    </row>
    <row r="23" spans="1:8">
      <c r="A23" s="4"/>
      <c r="B23" s="4"/>
      <c r="C23" s="4"/>
      <c r="D23" s="4" t="s">
        <v>39</v>
      </c>
      <c r="E23" s="22"/>
      <c r="F23" s="18" t="s">
        <v>53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opLeftCell="A18" zoomScale="90" zoomScaleNormal="90" workbookViewId="0">
      <selection activeCell="G24" sqref="G24"/>
    </sheetView>
  </sheetViews>
  <sheetFormatPr defaultRowHeight="15"/>
  <cols>
    <col min="1" max="4" width="9.140625" style="31"/>
    <col min="5" max="5" width="33.85546875" style="31" customWidth="1"/>
    <col min="6" max="16384" width="9.140625" style="31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48</v>
      </c>
      <c r="F2" s="4"/>
    </row>
    <row r="3" spans="1:7">
      <c r="A3" s="4"/>
      <c r="B3" s="4"/>
      <c r="C3" s="4"/>
      <c r="D3" s="4"/>
      <c r="E3" s="22"/>
      <c r="F3" s="4" t="s">
        <v>50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2"/>
      <c r="C5" s="32"/>
      <c r="D5" s="32"/>
      <c r="E5" s="33" t="s">
        <v>20</v>
      </c>
      <c r="F5" s="32"/>
      <c r="G5" s="32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4" t="s">
        <v>91</v>
      </c>
      <c r="F7" s="35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92" t="s">
        <v>21</v>
      </c>
      <c r="B10" s="92"/>
      <c r="C10" s="92"/>
      <c r="D10" s="93" t="s">
        <v>22</v>
      </c>
      <c r="E10" s="78" t="s">
        <v>23</v>
      </c>
      <c r="F10" s="94" t="s">
        <v>24</v>
      </c>
      <c r="G10" s="94" t="s">
        <v>25</v>
      </c>
    </row>
    <row r="11" spans="1:7">
      <c r="A11" s="36" t="s">
        <v>26</v>
      </c>
      <c r="B11" s="36" t="s">
        <v>27</v>
      </c>
      <c r="C11" s="36" t="s">
        <v>28</v>
      </c>
      <c r="D11" s="93"/>
      <c r="E11" s="80"/>
      <c r="F11" s="95"/>
      <c r="G11" s="95"/>
    </row>
    <row r="12" spans="1:7">
      <c r="A12" s="36"/>
      <c r="B12" s="36"/>
      <c r="C12" s="36"/>
      <c r="D12" s="37"/>
      <c r="E12" s="28" t="s">
        <v>40</v>
      </c>
      <c r="F12" s="38"/>
      <c r="G12" s="38"/>
    </row>
    <row r="13" spans="1:7">
      <c r="A13" s="3"/>
      <c r="B13" s="3"/>
      <c r="C13" s="3"/>
      <c r="D13" s="3"/>
      <c r="E13" s="39" t="s">
        <v>29</v>
      </c>
      <c r="F13" s="3"/>
      <c r="G13" s="3"/>
    </row>
    <row r="14" spans="1:7">
      <c r="A14" s="50">
        <v>5.28</v>
      </c>
      <c r="B14" s="36">
        <v>5.42</v>
      </c>
      <c r="C14" s="36">
        <v>28.66</v>
      </c>
      <c r="D14" s="36">
        <v>184.5</v>
      </c>
      <c r="E14" s="3" t="s">
        <v>70</v>
      </c>
      <c r="F14" s="36">
        <v>200</v>
      </c>
      <c r="G14" s="40">
        <f>БП!G34</f>
        <v>15.593200000000001</v>
      </c>
    </row>
    <row r="15" spans="1:7">
      <c r="A15" s="36">
        <v>3.87</v>
      </c>
      <c r="B15" s="36">
        <v>2.86</v>
      </c>
      <c r="C15" s="36">
        <v>11.19</v>
      </c>
      <c r="D15" s="36">
        <v>86</v>
      </c>
      <c r="E15" s="3" t="s">
        <v>73</v>
      </c>
      <c r="F15" s="65">
        <v>200</v>
      </c>
      <c r="G15" s="40">
        <f>БП!J34</f>
        <v>13.917999999999999</v>
      </c>
    </row>
    <row r="16" spans="1:7">
      <c r="A16" s="36">
        <v>4.78</v>
      </c>
      <c r="B16" s="36">
        <v>4.05</v>
      </c>
      <c r="C16" s="36">
        <v>0.25</v>
      </c>
      <c r="D16" s="36">
        <v>56.6</v>
      </c>
      <c r="E16" s="3" t="s">
        <v>75</v>
      </c>
      <c r="F16" s="36" t="s">
        <v>72</v>
      </c>
      <c r="G16" s="40">
        <f>БП!AH34</f>
        <v>8.6999999999999993</v>
      </c>
    </row>
    <row r="17" spans="1:8">
      <c r="A17" s="36">
        <v>2.2799999999999998</v>
      </c>
      <c r="B17" s="36">
        <v>0.28000000000000003</v>
      </c>
      <c r="C17" s="36">
        <v>14.76</v>
      </c>
      <c r="D17" s="36">
        <v>70.3</v>
      </c>
      <c r="E17" s="3" t="s">
        <v>18</v>
      </c>
      <c r="F17" s="36">
        <v>30</v>
      </c>
      <c r="G17" s="40">
        <f>БП!M34</f>
        <v>2.04</v>
      </c>
    </row>
    <row r="18" spans="1:8">
      <c r="A18" s="39">
        <f>SUM(A14:A17)</f>
        <v>16.21</v>
      </c>
      <c r="B18" s="39">
        <f>SUM(B14:B17)</f>
        <v>12.609999999999998</v>
      </c>
      <c r="C18" s="39">
        <f>SUM(C14:C17)</f>
        <v>54.86</v>
      </c>
      <c r="D18" s="39">
        <f>SUM(D14:D17)</f>
        <v>397.40000000000003</v>
      </c>
      <c r="E18" s="3"/>
      <c r="F18" s="3"/>
      <c r="G18" s="42">
        <f>SUM(G14:G17)</f>
        <v>40.251200000000004</v>
      </c>
    </row>
    <row r="19" spans="1:8">
      <c r="A19" s="36"/>
      <c r="B19" s="36"/>
      <c r="C19" s="36"/>
      <c r="D19" s="36"/>
      <c r="E19" s="52" t="s">
        <v>51</v>
      </c>
      <c r="F19" s="36"/>
      <c r="G19" s="40"/>
    </row>
    <row r="20" spans="1:8" ht="30">
      <c r="A20" s="36">
        <v>1.67</v>
      </c>
      <c r="B20" s="36">
        <v>3.94</v>
      </c>
      <c r="C20" s="36">
        <v>7.33</v>
      </c>
      <c r="D20" s="36">
        <v>71.400000000000006</v>
      </c>
      <c r="E20" s="27" t="s">
        <v>67</v>
      </c>
      <c r="F20" s="36">
        <v>250</v>
      </c>
      <c r="G20" s="40">
        <f>БП!S34</f>
        <v>10.329040000000001</v>
      </c>
    </row>
    <row r="21" spans="1:8">
      <c r="A21" s="36">
        <v>25.07</v>
      </c>
      <c r="B21" s="36">
        <v>23.45</v>
      </c>
      <c r="C21" s="36">
        <v>21.52</v>
      </c>
      <c r="D21" s="36">
        <v>397.5</v>
      </c>
      <c r="E21" s="41" t="s">
        <v>77</v>
      </c>
      <c r="F21" s="36">
        <v>250</v>
      </c>
      <c r="G21" s="40">
        <f>БП!Y34</f>
        <v>83.815688999999992</v>
      </c>
    </row>
    <row r="22" spans="1:8">
      <c r="A22" s="36">
        <v>2.2799999999999998</v>
      </c>
      <c r="B22" s="36">
        <v>0.28000000000000003</v>
      </c>
      <c r="C22" s="36">
        <v>14.76</v>
      </c>
      <c r="D22" s="36">
        <v>70.3</v>
      </c>
      <c r="E22" s="27" t="s">
        <v>18</v>
      </c>
      <c r="F22" s="36">
        <v>30</v>
      </c>
      <c r="G22" s="40">
        <f>БП!M34</f>
        <v>2.04</v>
      </c>
    </row>
    <row r="23" spans="1:8">
      <c r="A23" s="36"/>
      <c r="B23" s="36"/>
      <c r="C23" s="36"/>
      <c r="D23" s="36"/>
      <c r="E23" s="27" t="s">
        <v>92</v>
      </c>
      <c r="F23" s="71">
        <v>35</v>
      </c>
      <c r="G23" s="40">
        <v>14</v>
      </c>
    </row>
    <row r="24" spans="1:8">
      <c r="A24" s="36">
        <v>3</v>
      </c>
      <c r="B24" s="36">
        <v>1</v>
      </c>
      <c r="C24" s="36">
        <v>42</v>
      </c>
      <c r="D24" s="36">
        <v>189</v>
      </c>
      <c r="E24" s="27" t="s">
        <v>85</v>
      </c>
      <c r="F24" s="69">
        <v>200</v>
      </c>
      <c r="G24" s="40">
        <f>БП!AB34</f>
        <v>27</v>
      </c>
    </row>
    <row r="25" spans="1:8">
      <c r="A25" s="36">
        <v>0.23</v>
      </c>
      <c r="B25" s="36">
        <v>0.95</v>
      </c>
      <c r="C25" s="36">
        <v>7.4</v>
      </c>
      <c r="D25" s="36">
        <v>39</v>
      </c>
      <c r="E25" s="27" t="s">
        <v>62</v>
      </c>
      <c r="F25" s="58">
        <v>200</v>
      </c>
      <c r="G25" s="40">
        <f>БП!AE34</f>
        <v>7.1558000000000002</v>
      </c>
    </row>
    <row r="26" spans="1:8">
      <c r="A26" s="39">
        <f>SUM(A18:A25)</f>
        <v>48.46</v>
      </c>
      <c r="B26" s="39">
        <f>SUM(B18:B25)</f>
        <v>42.230000000000004</v>
      </c>
      <c r="C26" s="39">
        <f>SUM(C18:C25)</f>
        <v>147.87</v>
      </c>
      <c r="D26" s="39">
        <f>SUM(D18:D25)</f>
        <v>1164.5999999999999</v>
      </c>
      <c r="E26" s="3"/>
      <c r="F26" s="3"/>
      <c r="G26" s="42">
        <f>SUM(G20:G25)</f>
        <v>144.340529</v>
      </c>
      <c r="H26" s="43"/>
    </row>
    <row r="27" spans="1:8">
      <c r="A27" s="4"/>
      <c r="B27" s="4"/>
      <c r="C27" s="4"/>
      <c r="D27" s="4"/>
      <c r="E27" s="4"/>
      <c r="F27" s="15" t="s">
        <v>58</v>
      </c>
      <c r="G27" s="42">
        <f>SUM(G18,G26)</f>
        <v>184.59172900000002</v>
      </c>
    </row>
    <row r="28" spans="1:8">
      <c r="A28" s="4"/>
      <c r="B28" s="4"/>
      <c r="C28" s="4"/>
      <c r="D28" s="4"/>
      <c r="E28" s="4"/>
      <c r="F28" s="19"/>
      <c r="G28" s="57"/>
    </row>
    <row r="29" spans="1:8">
      <c r="A29" s="4"/>
      <c r="B29" s="4"/>
      <c r="C29" s="4"/>
      <c r="D29" s="4" t="s">
        <v>14</v>
      </c>
      <c r="E29" s="22"/>
      <c r="F29" s="18" t="s">
        <v>52</v>
      </c>
    </row>
    <row r="30" spans="1:8">
      <c r="A30" s="4"/>
      <c r="B30" s="4"/>
      <c r="C30" s="4"/>
      <c r="D30" s="4"/>
      <c r="E30" s="4"/>
      <c r="F30" s="18"/>
    </row>
    <row r="31" spans="1:8">
      <c r="A31" s="4"/>
      <c r="B31" s="4"/>
      <c r="C31" s="4"/>
      <c r="D31" s="4"/>
      <c r="E31" s="4"/>
    </row>
    <row r="32" spans="1:8">
      <c r="A32" s="4"/>
      <c r="B32" s="4"/>
      <c r="C32" s="4"/>
      <c r="D32" s="4" t="s">
        <v>39</v>
      </c>
      <c r="E32" s="22"/>
      <c r="F32" s="18" t="s">
        <v>53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opLeftCell="A13" zoomScale="90" zoomScaleNormal="90" workbookViewId="0">
      <selection activeCell="G16" sqref="G16"/>
    </sheetView>
  </sheetViews>
  <sheetFormatPr defaultRowHeight="15"/>
  <cols>
    <col min="1" max="4" width="9.140625" style="31"/>
    <col min="5" max="5" width="37.28515625" style="31" customWidth="1"/>
    <col min="6" max="16384" width="9.140625" style="31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48</v>
      </c>
      <c r="F2" s="4"/>
    </row>
    <row r="3" spans="1:7">
      <c r="A3" s="4"/>
      <c r="B3" s="4"/>
      <c r="C3" s="4"/>
      <c r="D3" s="4"/>
      <c r="E3" s="22"/>
      <c r="F3" s="4" t="s">
        <v>49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2"/>
      <c r="C5" s="32"/>
      <c r="D5" s="32"/>
      <c r="E5" s="33" t="s">
        <v>20</v>
      </c>
      <c r="F5" s="32"/>
      <c r="G5" s="32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4" t="s">
        <v>91</v>
      </c>
      <c r="F7" s="35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92" t="s">
        <v>21</v>
      </c>
      <c r="B10" s="92"/>
      <c r="C10" s="92"/>
      <c r="D10" s="93" t="s">
        <v>22</v>
      </c>
      <c r="E10" s="78" t="s">
        <v>23</v>
      </c>
      <c r="F10" s="94" t="s">
        <v>24</v>
      </c>
      <c r="G10" s="94" t="s">
        <v>25</v>
      </c>
    </row>
    <row r="11" spans="1:7">
      <c r="A11" s="36" t="s">
        <v>26</v>
      </c>
      <c r="B11" s="36" t="s">
        <v>27</v>
      </c>
      <c r="C11" s="36" t="s">
        <v>28</v>
      </c>
      <c r="D11" s="93"/>
      <c r="E11" s="80"/>
      <c r="F11" s="95"/>
      <c r="G11" s="95"/>
    </row>
    <row r="12" spans="1:7">
      <c r="A12" s="36"/>
      <c r="B12" s="36"/>
      <c r="C12" s="36"/>
      <c r="D12" s="37"/>
      <c r="E12" s="28" t="s">
        <v>38</v>
      </c>
      <c r="F12" s="38"/>
      <c r="G12" s="38"/>
    </row>
    <row r="13" spans="1:7">
      <c r="A13" s="3"/>
      <c r="B13" s="3"/>
      <c r="C13" s="3"/>
      <c r="D13" s="3"/>
      <c r="E13" s="39" t="s">
        <v>30</v>
      </c>
      <c r="F13" s="3"/>
      <c r="G13" s="40"/>
    </row>
    <row r="14" spans="1:7">
      <c r="A14" s="36">
        <v>1.67</v>
      </c>
      <c r="B14" s="36">
        <v>3.94</v>
      </c>
      <c r="C14" s="36">
        <v>7.33</v>
      </c>
      <c r="D14" s="36">
        <v>71.400000000000006</v>
      </c>
      <c r="E14" s="27" t="s">
        <v>67</v>
      </c>
      <c r="F14" s="36">
        <v>250</v>
      </c>
      <c r="G14" s="40">
        <f>БП!S34</f>
        <v>10.329040000000001</v>
      </c>
    </row>
    <row r="15" spans="1:7">
      <c r="A15" s="36">
        <v>20.059999999999999</v>
      </c>
      <c r="B15" s="36">
        <v>18.760000000000002</v>
      </c>
      <c r="C15" s="36">
        <v>17.22</v>
      </c>
      <c r="D15" s="36">
        <v>318</v>
      </c>
      <c r="E15" s="41" t="s">
        <v>77</v>
      </c>
      <c r="F15" s="36">
        <v>200</v>
      </c>
      <c r="G15" s="40">
        <f>БП!V34</f>
        <v>67.058984999999993</v>
      </c>
    </row>
    <row r="16" spans="1:7">
      <c r="A16" s="36">
        <v>2.2799999999999998</v>
      </c>
      <c r="B16" s="36">
        <v>0.28000000000000003</v>
      </c>
      <c r="C16" s="36">
        <v>14.76</v>
      </c>
      <c r="D16" s="36">
        <v>70.3</v>
      </c>
      <c r="E16" s="27" t="s">
        <v>18</v>
      </c>
      <c r="F16" s="36">
        <v>30</v>
      </c>
      <c r="G16" s="40">
        <f>БП!M34</f>
        <v>2.04</v>
      </c>
    </row>
    <row r="17" spans="1:8">
      <c r="A17" s="36">
        <v>0.223</v>
      </c>
      <c r="B17" s="36">
        <v>0.95</v>
      </c>
      <c r="C17" s="36">
        <v>7.4</v>
      </c>
      <c r="D17" s="36">
        <v>39</v>
      </c>
      <c r="E17" s="27" t="s">
        <v>62</v>
      </c>
      <c r="F17" s="64">
        <v>200</v>
      </c>
      <c r="G17" s="40">
        <f>БП!AE34</f>
        <v>7.1558000000000002</v>
      </c>
    </row>
    <row r="18" spans="1:8">
      <c r="A18" s="39">
        <f>SUM(A14:A17)</f>
        <v>24.232999999999997</v>
      </c>
      <c r="B18" s="39">
        <f>SUM(B14:B17)</f>
        <v>23.930000000000003</v>
      </c>
      <c r="C18" s="39">
        <f>SUM(C14:C17)</f>
        <v>46.709999999999994</v>
      </c>
      <c r="D18" s="39">
        <f>SUM(D14:D17)</f>
        <v>498.7</v>
      </c>
      <c r="E18" s="3"/>
      <c r="F18" s="3"/>
      <c r="G18" s="42">
        <f>SUM(G13:G17)</f>
        <v>86.583825000000004</v>
      </c>
    </row>
    <row r="19" spans="1:8">
      <c r="A19" s="4"/>
      <c r="B19" s="4"/>
      <c r="C19" s="4"/>
      <c r="D19" s="4"/>
      <c r="E19" s="4"/>
      <c r="F19" s="4"/>
      <c r="G19" s="4"/>
    </row>
    <row r="20" spans="1:8">
      <c r="A20" s="4"/>
      <c r="B20" s="4"/>
      <c r="C20" s="4"/>
      <c r="D20" s="4" t="s">
        <v>14</v>
      </c>
      <c r="E20" s="22"/>
      <c r="F20" s="18" t="s">
        <v>52</v>
      </c>
      <c r="H20" s="43"/>
    </row>
    <row r="21" spans="1:8">
      <c r="A21" s="4"/>
      <c r="B21" s="4"/>
      <c r="C21" s="4"/>
      <c r="D21" s="4"/>
      <c r="E21" s="4"/>
      <c r="F21" s="18"/>
    </row>
    <row r="22" spans="1:8">
      <c r="A22" s="4"/>
      <c r="B22" s="4"/>
      <c r="C22" s="4"/>
      <c r="D22" s="4"/>
      <c r="E22" s="4"/>
    </row>
    <row r="23" spans="1:8">
      <c r="A23" s="4"/>
      <c r="B23" s="4"/>
      <c r="C23" s="4"/>
      <c r="D23" s="4" t="s">
        <v>39</v>
      </c>
      <c r="E23" s="22"/>
      <c r="F23" s="18" t="s">
        <v>53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ПП</vt:lpstr>
      <vt:lpstr>меню_ПП</vt:lpstr>
      <vt:lpstr>БП</vt:lpstr>
      <vt:lpstr>меню_7лет</vt:lpstr>
      <vt:lpstr>меню_Н</vt:lpstr>
      <vt:lpstr>меню_11-18лет</vt:lpstr>
      <vt:lpstr>меню_БП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2023-01-29T07:48:30Z</dcterms:modified>
</cp:coreProperties>
</file>