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225" windowWidth="15120" windowHeight="7890" tabRatio="601" firstSheet="1" activeTab="5"/>
  </bookViews>
  <sheets>
    <sheet name="ПП" sheetId="56" r:id="rId1"/>
    <sheet name="меню_ПП" sheetId="61" r:id="rId2"/>
    <sheet name="БП" sheetId="70" r:id="rId3"/>
    <sheet name="меню_7лет" sheetId="72" r:id="rId4"/>
    <sheet name="меню_Н" sheetId="64" r:id="rId5"/>
    <sheet name="меню_11-18лет" sheetId="67" r:id="rId6"/>
    <sheet name="меню_БП" sheetId="66" r:id="rId7"/>
  </sheets>
  <calcPr calcId="124519"/>
</workbook>
</file>

<file path=xl/calcChain.xml><?xml version="1.0" encoding="utf-8"?>
<calcChain xmlns="http://schemas.openxmlformats.org/spreadsheetml/2006/main">
  <c r="AG32" i="56"/>
  <c r="AH32" s="1"/>
  <c r="AJ32" l="1"/>
  <c r="AK32" s="1"/>
  <c r="AJ31"/>
  <c r="AK31" s="1"/>
  <c r="AO32" l="1"/>
  <c r="AP32" s="1"/>
  <c r="AG31"/>
  <c r="AH31" s="1"/>
  <c r="AG25"/>
  <c r="AG30"/>
  <c r="AH30" s="1"/>
  <c r="AO31" l="1"/>
  <c r="AP31" s="1"/>
  <c r="U27"/>
  <c r="U25"/>
  <c r="AA25" i="70"/>
  <c r="AA27"/>
  <c r="X28" l="1"/>
  <c r="D19" i="66"/>
  <c r="B19"/>
  <c r="C19"/>
  <c r="A19"/>
  <c r="X23" i="56" l="1"/>
  <c r="AJ28" i="70" l="1"/>
  <c r="AG25"/>
  <c r="U28" i="56"/>
  <c r="AA28" i="70"/>
  <c r="AD25"/>
  <c r="AD26"/>
  <c r="AD27"/>
  <c r="AA21" i="56"/>
  <c r="AM26" i="70" l="1"/>
  <c r="D26" i="72" l="1"/>
  <c r="C26"/>
  <c r="B26"/>
  <c r="A26"/>
  <c r="A18" i="67" l="1"/>
  <c r="B18"/>
  <c r="C18"/>
  <c r="D18"/>
  <c r="AD15" i="70"/>
  <c r="AE15"/>
  <c r="AJ15"/>
  <c r="AK15" s="1"/>
  <c r="AM15"/>
  <c r="AN15"/>
  <c r="D27" i="67" l="1"/>
  <c r="C27"/>
  <c r="D18" i="72" l="1"/>
  <c r="C18"/>
  <c r="B18"/>
  <c r="A18"/>
  <c r="AJ30" i="56" l="1"/>
  <c r="AG15" i="70"/>
  <c r="AH15" s="1"/>
  <c r="AA15"/>
  <c r="AB15" s="1"/>
  <c r="W5"/>
  <c r="X15" s="1"/>
  <c r="Y15" s="1"/>
  <c r="T5"/>
  <c r="U15" s="1"/>
  <c r="V15" s="1"/>
  <c r="R15"/>
  <c r="S15" s="1"/>
  <c r="O15"/>
  <c r="P15" s="1"/>
  <c r="K5"/>
  <c r="L15" s="1"/>
  <c r="M15" s="1"/>
  <c r="H5"/>
  <c r="I15" s="1"/>
  <c r="J15" s="1"/>
  <c r="E5"/>
  <c r="F15" s="1"/>
  <c r="B18" i="61"/>
  <c r="C18"/>
  <c r="D18"/>
  <c r="A18"/>
  <c r="AM29" i="70"/>
  <c r="AN29" s="1"/>
  <c r="AJ29"/>
  <c r="AK29" s="1"/>
  <c r="AG29"/>
  <c r="AH29" s="1"/>
  <c r="AD29"/>
  <c r="AE29" s="1"/>
  <c r="AA29"/>
  <c r="AB29" s="1"/>
  <c r="X29"/>
  <c r="Y29" s="1"/>
  <c r="U29"/>
  <c r="V29" s="1"/>
  <c r="R29"/>
  <c r="S29" s="1"/>
  <c r="O29"/>
  <c r="P29" s="1"/>
  <c r="L29"/>
  <c r="M29" s="1"/>
  <c r="I29"/>
  <c r="J29" s="1"/>
  <c r="F29"/>
  <c r="G29" s="1"/>
  <c r="AM28"/>
  <c r="AG28"/>
  <c r="AD28"/>
  <c r="U28"/>
  <c r="R28"/>
  <c r="O28"/>
  <c r="L28"/>
  <c r="I28"/>
  <c r="F28"/>
  <c r="AN28"/>
  <c r="AM27"/>
  <c r="AN27" s="1"/>
  <c r="AJ27"/>
  <c r="AK27" s="1"/>
  <c r="AG27"/>
  <c r="AH27" s="1"/>
  <c r="AE27"/>
  <c r="AB27"/>
  <c r="X27"/>
  <c r="Y27" s="1"/>
  <c r="U27"/>
  <c r="V27" s="1"/>
  <c r="R27"/>
  <c r="S27" s="1"/>
  <c r="O27"/>
  <c r="P27" s="1"/>
  <c r="L27"/>
  <c r="M27" s="1"/>
  <c r="I27"/>
  <c r="J27" s="1"/>
  <c r="F27"/>
  <c r="G27" s="1"/>
  <c r="AN26"/>
  <c r="AJ26"/>
  <c r="AK26" s="1"/>
  <c r="AG26"/>
  <c r="AH26" s="1"/>
  <c r="AE26"/>
  <c r="AA26"/>
  <c r="AB26" s="1"/>
  <c r="X26"/>
  <c r="Y26" s="1"/>
  <c r="U26"/>
  <c r="V26" s="1"/>
  <c r="R26"/>
  <c r="S26" s="1"/>
  <c r="O26"/>
  <c r="P26" s="1"/>
  <c r="L26"/>
  <c r="M26" s="1"/>
  <c r="I26"/>
  <c r="J26" s="1"/>
  <c r="F26"/>
  <c r="G26" s="1"/>
  <c r="AM25"/>
  <c r="AN25" s="1"/>
  <c r="AJ25"/>
  <c r="AK25" s="1"/>
  <c r="AH25"/>
  <c r="AE25"/>
  <c r="AB25"/>
  <c r="X25"/>
  <c r="Y25" s="1"/>
  <c r="U25"/>
  <c r="V25" s="1"/>
  <c r="R25"/>
  <c r="S25" s="1"/>
  <c r="O25"/>
  <c r="P25" s="1"/>
  <c r="L25"/>
  <c r="M25" s="1"/>
  <c r="I25"/>
  <c r="J25" s="1"/>
  <c r="F25"/>
  <c r="G25" s="1"/>
  <c r="AM24"/>
  <c r="AN24" s="1"/>
  <c r="AJ24"/>
  <c r="AK24" s="1"/>
  <c r="AG24"/>
  <c r="AH24" s="1"/>
  <c r="AD24"/>
  <c r="AE24" s="1"/>
  <c r="AA24"/>
  <c r="AB24" s="1"/>
  <c r="X24"/>
  <c r="Y24" s="1"/>
  <c r="U24"/>
  <c r="V24" s="1"/>
  <c r="R24"/>
  <c r="S24" s="1"/>
  <c r="O24"/>
  <c r="P24" s="1"/>
  <c r="L24"/>
  <c r="M24" s="1"/>
  <c r="I24"/>
  <c r="J24" s="1"/>
  <c r="F24"/>
  <c r="G24" s="1"/>
  <c r="AM23"/>
  <c r="AJ23"/>
  <c r="AG23"/>
  <c r="AD23"/>
  <c r="AA23"/>
  <c r="X23"/>
  <c r="U23"/>
  <c r="R23"/>
  <c r="O23"/>
  <c r="L23"/>
  <c r="I23"/>
  <c r="F23"/>
  <c r="AN23"/>
  <c r="AM22"/>
  <c r="AN22" s="1"/>
  <c r="AJ22"/>
  <c r="AK22" s="1"/>
  <c r="AG22"/>
  <c r="AH22" s="1"/>
  <c r="AD22"/>
  <c r="AE22" s="1"/>
  <c r="AA22"/>
  <c r="AB22" s="1"/>
  <c r="X22"/>
  <c r="Y22" s="1"/>
  <c r="U22"/>
  <c r="V22" s="1"/>
  <c r="R22"/>
  <c r="S22" s="1"/>
  <c r="O22"/>
  <c r="P22" s="1"/>
  <c r="L22"/>
  <c r="M22" s="1"/>
  <c r="I22"/>
  <c r="J22" s="1"/>
  <c r="F22"/>
  <c r="G22" s="1"/>
  <c r="AM21"/>
  <c r="AN21" s="1"/>
  <c r="AJ21"/>
  <c r="AK21" s="1"/>
  <c r="AG21"/>
  <c r="AH21" s="1"/>
  <c r="AD21"/>
  <c r="AE21" s="1"/>
  <c r="AA21"/>
  <c r="AB21" s="1"/>
  <c r="X21"/>
  <c r="Y21" s="1"/>
  <c r="U21"/>
  <c r="V21" s="1"/>
  <c r="R21"/>
  <c r="S21" s="1"/>
  <c r="O21"/>
  <c r="P21" s="1"/>
  <c r="L21"/>
  <c r="M21" s="1"/>
  <c r="I21"/>
  <c r="J21" s="1"/>
  <c r="F21"/>
  <c r="G21" s="1"/>
  <c r="AM20"/>
  <c r="AN20" s="1"/>
  <c r="AJ20"/>
  <c r="AK20" s="1"/>
  <c r="AG20"/>
  <c r="AH20" s="1"/>
  <c r="AD20"/>
  <c r="AE20" s="1"/>
  <c r="AA20"/>
  <c r="AB20" s="1"/>
  <c r="X20"/>
  <c r="Y20" s="1"/>
  <c r="U20"/>
  <c r="V20" s="1"/>
  <c r="R20"/>
  <c r="S20" s="1"/>
  <c r="O20"/>
  <c r="P20" s="1"/>
  <c r="L20"/>
  <c r="M20" s="1"/>
  <c r="I20"/>
  <c r="J20" s="1"/>
  <c r="F20"/>
  <c r="G20" s="1"/>
  <c r="AM19"/>
  <c r="AN19" s="1"/>
  <c r="AJ19"/>
  <c r="AK19" s="1"/>
  <c r="AG19"/>
  <c r="AH19" s="1"/>
  <c r="AD19"/>
  <c r="AE19" s="1"/>
  <c r="AA19"/>
  <c r="AB19" s="1"/>
  <c r="X19"/>
  <c r="Y19" s="1"/>
  <c r="U19"/>
  <c r="V19" s="1"/>
  <c r="R19"/>
  <c r="S19" s="1"/>
  <c r="O19"/>
  <c r="P19" s="1"/>
  <c r="L19"/>
  <c r="M19" s="1"/>
  <c r="I19"/>
  <c r="J19" s="1"/>
  <c r="F19"/>
  <c r="AM18"/>
  <c r="AN18" s="1"/>
  <c r="AJ18"/>
  <c r="AK18" s="1"/>
  <c r="AG18"/>
  <c r="AH18" s="1"/>
  <c r="AD18"/>
  <c r="AE18" s="1"/>
  <c r="AA18"/>
  <c r="AB18" s="1"/>
  <c r="X18"/>
  <c r="Y18" s="1"/>
  <c r="V18"/>
  <c r="R18"/>
  <c r="S18" s="1"/>
  <c r="O18"/>
  <c r="P18" s="1"/>
  <c r="L18"/>
  <c r="M18" s="1"/>
  <c r="I18"/>
  <c r="J18" s="1"/>
  <c r="F18"/>
  <c r="AM17"/>
  <c r="AN17" s="1"/>
  <c r="AJ17"/>
  <c r="AK17" s="1"/>
  <c r="AG17"/>
  <c r="AH17" s="1"/>
  <c r="AD17"/>
  <c r="AE17" s="1"/>
  <c r="AA17"/>
  <c r="AB17" s="1"/>
  <c r="X17"/>
  <c r="Y17" s="1"/>
  <c r="U17"/>
  <c r="V17" s="1"/>
  <c r="R17"/>
  <c r="S17" s="1"/>
  <c r="O17"/>
  <c r="P17" s="1"/>
  <c r="L17"/>
  <c r="M17" s="1"/>
  <c r="I17"/>
  <c r="J17" s="1"/>
  <c r="F17"/>
  <c r="G17" s="1"/>
  <c r="AM16"/>
  <c r="AN16" s="1"/>
  <c r="AJ16"/>
  <c r="AK16" s="1"/>
  <c r="AG16"/>
  <c r="AH16" s="1"/>
  <c r="AD16"/>
  <c r="AE16" s="1"/>
  <c r="AA16"/>
  <c r="AB16" s="1"/>
  <c r="X16"/>
  <c r="Y16" s="1"/>
  <c r="U16"/>
  <c r="V16" s="1"/>
  <c r="R16"/>
  <c r="S16" s="1"/>
  <c r="O16"/>
  <c r="P16" s="1"/>
  <c r="L16"/>
  <c r="M16" s="1"/>
  <c r="I16"/>
  <c r="J16" s="1"/>
  <c r="F16"/>
  <c r="G16" s="1"/>
  <c r="AM14"/>
  <c r="AN14" s="1"/>
  <c r="AJ14"/>
  <c r="AK14" s="1"/>
  <c r="AG14"/>
  <c r="AH14" s="1"/>
  <c r="AD14"/>
  <c r="AE14" s="1"/>
  <c r="AA14"/>
  <c r="AB14" s="1"/>
  <c r="X14"/>
  <c r="Y14" s="1"/>
  <c r="U14"/>
  <c r="V14" s="1"/>
  <c r="R14"/>
  <c r="S14" s="1"/>
  <c r="O14"/>
  <c r="P14" s="1"/>
  <c r="L14"/>
  <c r="M14" s="1"/>
  <c r="I14"/>
  <c r="J14" s="1"/>
  <c r="F14"/>
  <c r="AM13"/>
  <c r="AN13" s="1"/>
  <c r="AJ13"/>
  <c r="AK13" s="1"/>
  <c r="AG13"/>
  <c r="AH13" s="1"/>
  <c r="AD13"/>
  <c r="AE13" s="1"/>
  <c r="AA13"/>
  <c r="AB13" s="1"/>
  <c r="X13"/>
  <c r="Y13" s="1"/>
  <c r="U13"/>
  <c r="V13" s="1"/>
  <c r="R13"/>
  <c r="S13" s="1"/>
  <c r="O13"/>
  <c r="P13" s="1"/>
  <c r="L13"/>
  <c r="M13" s="1"/>
  <c r="I13"/>
  <c r="J13" s="1"/>
  <c r="F13"/>
  <c r="AM12"/>
  <c r="AN12" s="1"/>
  <c r="AJ12"/>
  <c r="AK12" s="1"/>
  <c r="AG12"/>
  <c r="AH12" s="1"/>
  <c r="AD12"/>
  <c r="AE12" s="1"/>
  <c r="AA12"/>
  <c r="AB12" s="1"/>
  <c r="X12"/>
  <c r="Y12" s="1"/>
  <c r="U12"/>
  <c r="V12" s="1"/>
  <c r="R12"/>
  <c r="S12" s="1"/>
  <c r="O12"/>
  <c r="P12" s="1"/>
  <c r="L12"/>
  <c r="M12" s="1"/>
  <c r="I12"/>
  <c r="J12" s="1"/>
  <c r="F12"/>
  <c r="AM11"/>
  <c r="AN11" s="1"/>
  <c r="AJ11"/>
  <c r="AK11" s="1"/>
  <c r="AG11"/>
  <c r="AH11" s="1"/>
  <c r="AD11"/>
  <c r="AE11" s="1"/>
  <c r="AA11"/>
  <c r="AB11" s="1"/>
  <c r="X11"/>
  <c r="Y11" s="1"/>
  <c r="U11"/>
  <c r="V11" s="1"/>
  <c r="R11"/>
  <c r="S11" s="1"/>
  <c r="O11"/>
  <c r="P11" s="1"/>
  <c r="L11"/>
  <c r="M11" s="1"/>
  <c r="I11"/>
  <c r="J11" s="1"/>
  <c r="F11"/>
  <c r="AM10"/>
  <c r="AJ10"/>
  <c r="AG10"/>
  <c r="AD10"/>
  <c r="AA10"/>
  <c r="X10"/>
  <c r="U10"/>
  <c r="R10"/>
  <c r="O10"/>
  <c r="L10"/>
  <c r="I10"/>
  <c r="F10"/>
  <c r="AN10"/>
  <c r="AM9"/>
  <c r="AN9" s="1"/>
  <c r="AJ9"/>
  <c r="AK9" s="1"/>
  <c r="AG9"/>
  <c r="AH9" s="1"/>
  <c r="AD9"/>
  <c r="AE9" s="1"/>
  <c r="AA9"/>
  <c r="AB9" s="1"/>
  <c r="X9"/>
  <c r="Y9" s="1"/>
  <c r="U9"/>
  <c r="V9" s="1"/>
  <c r="R9"/>
  <c r="S9" s="1"/>
  <c r="O9"/>
  <c r="P9" s="1"/>
  <c r="L9"/>
  <c r="M9" s="1"/>
  <c r="I9"/>
  <c r="J9" s="1"/>
  <c r="F9"/>
  <c r="G9" s="1"/>
  <c r="AM8"/>
  <c r="AN8" s="1"/>
  <c r="AJ8"/>
  <c r="AK8" s="1"/>
  <c r="AG8"/>
  <c r="AH8" s="1"/>
  <c r="AD8"/>
  <c r="AE8" s="1"/>
  <c r="AA8"/>
  <c r="AB8" s="1"/>
  <c r="X8"/>
  <c r="Y8" s="1"/>
  <c r="U8"/>
  <c r="V8" s="1"/>
  <c r="R8"/>
  <c r="S8" s="1"/>
  <c r="O8"/>
  <c r="P8" s="1"/>
  <c r="L8"/>
  <c r="M8" s="1"/>
  <c r="I8"/>
  <c r="J8" s="1"/>
  <c r="F8"/>
  <c r="G8" s="1"/>
  <c r="AM7"/>
  <c r="AN7" s="1"/>
  <c r="AJ7"/>
  <c r="AK7" s="1"/>
  <c r="AG7"/>
  <c r="AH7" s="1"/>
  <c r="AD7"/>
  <c r="AE7" s="1"/>
  <c r="AA7"/>
  <c r="AB7" s="1"/>
  <c r="X7"/>
  <c r="Y7" s="1"/>
  <c r="U7"/>
  <c r="V7" s="1"/>
  <c r="R7"/>
  <c r="S7" s="1"/>
  <c r="O7"/>
  <c r="P7" s="1"/>
  <c r="L7"/>
  <c r="M7" s="1"/>
  <c r="I7"/>
  <c r="J7" s="1"/>
  <c r="F7"/>
  <c r="AM6"/>
  <c r="AJ6"/>
  <c r="AG6"/>
  <c r="AD6"/>
  <c r="AA6"/>
  <c r="X6"/>
  <c r="U6"/>
  <c r="R6"/>
  <c r="O6"/>
  <c r="L6"/>
  <c r="I6"/>
  <c r="F6"/>
  <c r="AN6"/>
  <c r="B27" i="67"/>
  <c r="A27"/>
  <c r="D19" i="64"/>
  <c r="C19"/>
  <c r="B19"/>
  <c r="A19"/>
  <c r="AM7" i="56"/>
  <c r="AN7" s="1"/>
  <c r="AM8"/>
  <c r="AN8" s="1"/>
  <c r="AM9"/>
  <c r="AN9" s="1"/>
  <c r="AM10"/>
  <c r="AN10" s="1"/>
  <c r="AM11"/>
  <c r="AN11" s="1"/>
  <c r="AM12"/>
  <c r="AN12" s="1"/>
  <c r="AM13"/>
  <c r="AN13" s="1"/>
  <c r="AM14"/>
  <c r="AN14" s="1"/>
  <c r="AM15"/>
  <c r="AN15" s="1"/>
  <c r="AM16"/>
  <c r="AN16" s="1"/>
  <c r="AM17"/>
  <c r="AN17" s="1"/>
  <c r="AM18"/>
  <c r="AN18" s="1"/>
  <c r="AM19"/>
  <c r="AN19" s="1"/>
  <c r="AM20"/>
  <c r="AN20" s="1"/>
  <c r="AM21"/>
  <c r="AN21" s="1"/>
  <c r="AM22"/>
  <c r="AN22" s="1"/>
  <c r="AM23"/>
  <c r="AN23" s="1"/>
  <c r="AM24"/>
  <c r="AN24" s="1"/>
  <c r="AM25"/>
  <c r="AN25" s="1"/>
  <c r="AM26"/>
  <c r="AN26" s="1"/>
  <c r="AM27"/>
  <c r="AN27" s="1"/>
  <c r="AM28"/>
  <c r="AN28" s="1"/>
  <c r="AM29"/>
  <c r="AN29" s="1"/>
  <c r="AJ7"/>
  <c r="AK7" s="1"/>
  <c r="AJ8"/>
  <c r="AK8" s="1"/>
  <c r="AJ9"/>
  <c r="AK9" s="1"/>
  <c r="AJ10"/>
  <c r="AK10" s="1"/>
  <c r="AJ11"/>
  <c r="AK11" s="1"/>
  <c r="AJ12"/>
  <c r="AK12" s="1"/>
  <c r="AJ13"/>
  <c r="AK13" s="1"/>
  <c r="AJ14"/>
  <c r="AK14" s="1"/>
  <c r="AJ15"/>
  <c r="AK15" s="1"/>
  <c r="AJ16"/>
  <c r="AK16" s="1"/>
  <c r="AJ17"/>
  <c r="AK17" s="1"/>
  <c r="AJ18"/>
  <c r="AK18" s="1"/>
  <c r="AJ19"/>
  <c r="AK19" s="1"/>
  <c r="AJ20"/>
  <c r="AK20" s="1"/>
  <c r="AJ21"/>
  <c r="AK21" s="1"/>
  <c r="AJ22"/>
  <c r="AK22" s="1"/>
  <c r="AJ23"/>
  <c r="AK23" s="1"/>
  <c r="AJ24"/>
  <c r="AK24" s="1"/>
  <c r="AJ25"/>
  <c r="AK25" s="1"/>
  <c r="AJ26"/>
  <c r="AK26" s="1"/>
  <c r="AJ27"/>
  <c r="AK27" s="1"/>
  <c r="AJ28"/>
  <c r="AK28" s="1"/>
  <c r="AJ29"/>
  <c r="AK29" s="1"/>
  <c r="AG7"/>
  <c r="AH7" s="1"/>
  <c r="AG8"/>
  <c r="AH8" s="1"/>
  <c r="AG9"/>
  <c r="AH9" s="1"/>
  <c r="AG10"/>
  <c r="AH10" s="1"/>
  <c r="AG11"/>
  <c r="AH11" s="1"/>
  <c r="AG12"/>
  <c r="AH12" s="1"/>
  <c r="AG13"/>
  <c r="AH13" s="1"/>
  <c r="AG14"/>
  <c r="AH14" s="1"/>
  <c r="AG15"/>
  <c r="AH15" s="1"/>
  <c r="AG16"/>
  <c r="AH16" s="1"/>
  <c r="AG17"/>
  <c r="AH17" s="1"/>
  <c r="AG18"/>
  <c r="AH18" s="1"/>
  <c r="AG19"/>
  <c r="AH19" s="1"/>
  <c r="AG20"/>
  <c r="AH20" s="1"/>
  <c r="AG21"/>
  <c r="AH21" s="1"/>
  <c r="AG22"/>
  <c r="AH22" s="1"/>
  <c r="AG23"/>
  <c r="AH23" s="1"/>
  <c r="AG24"/>
  <c r="AH24" s="1"/>
  <c r="AH25"/>
  <c r="AG26"/>
  <c r="AH26" s="1"/>
  <c r="AG27"/>
  <c r="AH27" s="1"/>
  <c r="AG28"/>
  <c r="AH28" s="1"/>
  <c r="AG29"/>
  <c r="AH29" s="1"/>
  <c r="AA7"/>
  <c r="AB7" s="1"/>
  <c r="AA8"/>
  <c r="AB8" s="1"/>
  <c r="AA9"/>
  <c r="AB9" s="1"/>
  <c r="AA10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B2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X7"/>
  <c r="Y7" s="1"/>
  <c r="X8"/>
  <c r="Y8" s="1"/>
  <c r="X9"/>
  <c r="Y9" s="1"/>
  <c r="X10"/>
  <c r="Y10" s="1"/>
  <c r="X11"/>
  <c r="Y11" s="1"/>
  <c r="X12"/>
  <c r="Y12" s="1"/>
  <c r="X13"/>
  <c r="Y13" s="1"/>
  <c r="X14"/>
  <c r="Y14" s="1"/>
  <c r="X15"/>
  <c r="Y15" s="1"/>
  <c r="X16"/>
  <c r="Y16" s="1"/>
  <c r="X17"/>
  <c r="Y17" s="1"/>
  <c r="X18"/>
  <c r="Y18" s="1"/>
  <c r="X19"/>
  <c r="Y19" s="1"/>
  <c r="X20"/>
  <c r="Y20" s="1"/>
  <c r="X21"/>
  <c r="Y21" s="1"/>
  <c r="X22"/>
  <c r="Y22" s="1"/>
  <c r="Y23"/>
  <c r="X24"/>
  <c r="Y24" s="1"/>
  <c r="X25"/>
  <c r="Y25" s="1"/>
  <c r="X26"/>
  <c r="Y26" s="1"/>
  <c r="X27"/>
  <c r="Y27" s="1"/>
  <c r="X28"/>
  <c r="Y28" s="1"/>
  <c r="X29"/>
  <c r="Y29" s="1"/>
  <c r="U7"/>
  <c r="V7" s="1"/>
  <c r="U8"/>
  <c r="V8" s="1"/>
  <c r="U9"/>
  <c r="V9" s="1"/>
  <c r="U10"/>
  <c r="V10" s="1"/>
  <c r="U11"/>
  <c r="V11" s="1"/>
  <c r="U12"/>
  <c r="V12" s="1"/>
  <c r="U13"/>
  <c r="V13" s="1"/>
  <c r="U14"/>
  <c r="V14" s="1"/>
  <c r="U15"/>
  <c r="V15" s="1"/>
  <c r="U16"/>
  <c r="V16" s="1"/>
  <c r="U17"/>
  <c r="V17" s="1"/>
  <c r="U18"/>
  <c r="V18" s="1"/>
  <c r="U19"/>
  <c r="V19" s="1"/>
  <c r="U20"/>
  <c r="V20" s="1"/>
  <c r="U21"/>
  <c r="V21" s="1"/>
  <c r="U22"/>
  <c r="V22" s="1"/>
  <c r="U23"/>
  <c r="V23" s="1"/>
  <c r="U24"/>
  <c r="V24" s="1"/>
  <c r="V25"/>
  <c r="U26"/>
  <c r="V26" s="1"/>
  <c r="V27"/>
  <c r="V28"/>
  <c r="U29"/>
  <c r="V29" s="1"/>
  <c r="R7"/>
  <c r="S7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F7"/>
  <c r="F8"/>
  <c r="G8" s="1"/>
  <c r="F9"/>
  <c r="F10"/>
  <c r="G10" s="1"/>
  <c r="F11"/>
  <c r="F12"/>
  <c r="G12" s="1"/>
  <c r="F13"/>
  <c r="F14"/>
  <c r="G14" s="1"/>
  <c r="F15"/>
  <c r="F16"/>
  <c r="G16" s="1"/>
  <c r="F17"/>
  <c r="F18"/>
  <c r="G18" s="1"/>
  <c r="F19"/>
  <c r="F20"/>
  <c r="G20" s="1"/>
  <c r="F21"/>
  <c r="F22"/>
  <c r="G22" s="1"/>
  <c r="F23"/>
  <c r="F24"/>
  <c r="G24" s="1"/>
  <c r="F25"/>
  <c r="F26"/>
  <c r="G26" s="1"/>
  <c r="F27"/>
  <c r="F28"/>
  <c r="G28" s="1"/>
  <c r="F29"/>
  <c r="AD29"/>
  <c r="AE29" s="1"/>
  <c r="AK30" l="1"/>
  <c r="AO30"/>
  <c r="AP30" s="1"/>
  <c r="G15" i="70"/>
  <c r="AO15"/>
  <c r="AP15" s="1"/>
  <c r="AN33"/>
  <c r="AN34" s="1"/>
  <c r="AO6"/>
  <c r="AP6" s="1"/>
  <c r="AO7"/>
  <c r="AP7" s="1"/>
  <c r="AO10"/>
  <c r="AP10" s="1"/>
  <c r="AO11"/>
  <c r="AP11" s="1"/>
  <c r="AO12"/>
  <c r="AP12" s="1"/>
  <c r="AO13"/>
  <c r="AP13" s="1"/>
  <c r="AO14"/>
  <c r="AP14" s="1"/>
  <c r="AO19"/>
  <c r="AP19" s="1"/>
  <c r="AO23"/>
  <c r="AP23" s="1"/>
  <c r="AO28"/>
  <c r="AP28" s="1"/>
  <c r="G7"/>
  <c r="G11"/>
  <c r="G12"/>
  <c r="G13"/>
  <c r="G14"/>
  <c r="AO18"/>
  <c r="AP18" s="1"/>
  <c r="G19"/>
  <c r="G6"/>
  <c r="J6"/>
  <c r="M6"/>
  <c r="P6"/>
  <c r="S6"/>
  <c r="V6"/>
  <c r="Y6"/>
  <c r="AB6"/>
  <c r="AE6"/>
  <c r="AH6"/>
  <c r="AK6"/>
  <c r="AO8"/>
  <c r="AP8" s="1"/>
  <c r="AO9"/>
  <c r="AP9" s="1"/>
  <c r="G10"/>
  <c r="J10"/>
  <c r="M10"/>
  <c r="P10"/>
  <c r="S10"/>
  <c r="V10"/>
  <c r="Y10"/>
  <c r="AB10"/>
  <c r="AE10"/>
  <c r="AH10"/>
  <c r="AK10"/>
  <c r="AO16"/>
  <c r="AP16" s="1"/>
  <c r="AO17"/>
  <c r="AP17" s="1"/>
  <c r="AO20"/>
  <c r="AP20" s="1"/>
  <c r="AO21"/>
  <c r="AP21" s="1"/>
  <c r="AO22"/>
  <c r="AP22" s="1"/>
  <c r="G23"/>
  <c r="J23"/>
  <c r="M23"/>
  <c r="P23"/>
  <c r="S23"/>
  <c r="V23"/>
  <c r="Y23"/>
  <c r="AB23"/>
  <c r="AE23"/>
  <c r="AH23"/>
  <c r="AK23"/>
  <c r="AO24"/>
  <c r="AP24" s="1"/>
  <c r="AO25"/>
  <c r="AP25" s="1"/>
  <c r="AO26"/>
  <c r="AP26" s="1"/>
  <c r="AO27"/>
  <c r="AP27" s="1"/>
  <c r="G28"/>
  <c r="J28"/>
  <c r="M28"/>
  <c r="P28"/>
  <c r="S28"/>
  <c r="V28"/>
  <c r="Y28"/>
  <c r="AB28"/>
  <c r="AE28"/>
  <c r="AH28"/>
  <c r="AK28"/>
  <c r="AO29"/>
  <c r="AP29" s="1"/>
  <c r="G18"/>
  <c r="AO29" i="56"/>
  <c r="AP29" s="1"/>
  <c r="G29"/>
  <c r="G27"/>
  <c r="G25"/>
  <c r="G23"/>
  <c r="G21"/>
  <c r="G19"/>
  <c r="G17"/>
  <c r="G15"/>
  <c r="G13"/>
  <c r="G11"/>
  <c r="G9"/>
  <c r="G7"/>
  <c r="AP34" i="70" l="1"/>
  <c r="AK33"/>
  <c r="AK34" s="1"/>
  <c r="AE33"/>
  <c r="AE34" s="1"/>
  <c r="Y33"/>
  <c r="Y34" s="1"/>
  <c r="G15" i="66" s="1"/>
  <c r="S33" i="70"/>
  <c r="S34" s="1"/>
  <c r="M33"/>
  <c r="M34" s="1"/>
  <c r="G33"/>
  <c r="G34" s="1"/>
  <c r="G14" i="67" s="1"/>
  <c r="AH33" i="70"/>
  <c r="AH34" s="1"/>
  <c r="AB33"/>
  <c r="AB34" s="1"/>
  <c r="V33"/>
  <c r="V34" s="1"/>
  <c r="P33"/>
  <c r="P34" s="1"/>
  <c r="G14" i="64" s="1"/>
  <c r="J33" i="70"/>
  <c r="J34" s="1"/>
  <c r="AD28" i="56"/>
  <c r="AD27"/>
  <c r="AD26"/>
  <c r="AD25"/>
  <c r="AD24"/>
  <c r="AD23"/>
  <c r="AO23" s="1"/>
  <c r="AP23" s="1"/>
  <c r="AD22"/>
  <c r="AD21"/>
  <c r="AD20"/>
  <c r="AO20" s="1"/>
  <c r="AP20" s="1"/>
  <c r="AD19"/>
  <c r="AD18"/>
  <c r="AD17"/>
  <c r="AD16"/>
  <c r="AD15"/>
  <c r="AD14"/>
  <c r="AD13"/>
  <c r="AD12"/>
  <c r="AD11"/>
  <c r="AD10"/>
  <c r="AD9"/>
  <c r="AD8"/>
  <c r="AD7"/>
  <c r="AM6"/>
  <c r="AJ6"/>
  <c r="AG6"/>
  <c r="AD6"/>
  <c r="AA6"/>
  <c r="X6"/>
  <c r="U6"/>
  <c r="V6" s="1"/>
  <c r="V33" s="1"/>
  <c r="R6"/>
  <c r="S6" s="1"/>
  <c r="S33" s="1"/>
  <c r="O6"/>
  <c r="L6"/>
  <c r="I6"/>
  <c r="F6"/>
  <c r="G18" i="66" l="1"/>
  <c r="G24" i="72"/>
  <c r="G17" i="66"/>
  <c r="G23" i="72"/>
  <c r="G20" i="67"/>
  <c r="G14" i="66"/>
  <c r="G24" i="67"/>
  <c r="G18" i="64"/>
  <c r="G16" i="72"/>
  <c r="G16" i="67"/>
  <c r="G22"/>
  <c r="G16" i="66"/>
  <c r="G15" i="64"/>
  <c r="G23" i="67"/>
  <c r="G17"/>
  <c r="G20" i="72"/>
  <c r="G16" i="64"/>
  <c r="G17"/>
  <c r="G21" i="67"/>
  <c r="G21" i="72"/>
  <c r="G22"/>
  <c r="G14"/>
  <c r="G17"/>
  <c r="AE7" i="56"/>
  <c r="AO7"/>
  <c r="AP7" s="1"/>
  <c r="AE9"/>
  <c r="AO9"/>
  <c r="AP9" s="1"/>
  <c r="AE11"/>
  <c r="AO11"/>
  <c r="AP11" s="1"/>
  <c r="AE13"/>
  <c r="AO13"/>
  <c r="AP13" s="1"/>
  <c r="AE15"/>
  <c r="AO15"/>
  <c r="AP15" s="1"/>
  <c r="AE18"/>
  <c r="AO18"/>
  <c r="AP18" s="1"/>
  <c r="AE22"/>
  <c r="AO22"/>
  <c r="AP22" s="1"/>
  <c r="AE24"/>
  <c r="AO24"/>
  <c r="AP24" s="1"/>
  <c r="AE26"/>
  <c r="AO26"/>
  <c r="AP26" s="1"/>
  <c r="AE28"/>
  <c r="AO28"/>
  <c r="AP28" s="1"/>
  <c r="AE8"/>
  <c r="AO8"/>
  <c r="AP8" s="1"/>
  <c r="AE10"/>
  <c r="AO10"/>
  <c r="AP10" s="1"/>
  <c r="AE12"/>
  <c r="AO12"/>
  <c r="AP12" s="1"/>
  <c r="AE14"/>
  <c r="AO14"/>
  <c r="AP14" s="1"/>
  <c r="AE16"/>
  <c r="AO16"/>
  <c r="AP16" s="1"/>
  <c r="AE17"/>
  <c r="AO17"/>
  <c r="AP17" s="1"/>
  <c r="AE19"/>
  <c r="AO19"/>
  <c r="AP19" s="1"/>
  <c r="AE21"/>
  <c r="AO21"/>
  <c r="AP21" s="1"/>
  <c r="AE25"/>
  <c r="AO25"/>
  <c r="AP25" s="1"/>
  <c r="AE27"/>
  <c r="AO27"/>
  <c r="AP27" s="1"/>
  <c r="AO6"/>
  <c r="AP6" s="1"/>
  <c r="AN6"/>
  <c r="AN33" s="1"/>
  <c r="G6"/>
  <c r="G33" s="1"/>
  <c r="J6"/>
  <c r="J33" s="1"/>
  <c r="M6"/>
  <c r="M33" s="1"/>
  <c r="P6"/>
  <c r="P33" s="1"/>
  <c r="Y6"/>
  <c r="Y33" s="1"/>
  <c r="AB6"/>
  <c r="AB33" s="1"/>
  <c r="AE6"/>
  <c r="AH6"/>
  <c r="AH33" s="1"/>
  <c r="AK6"/>
  <c r="AK33" s="1"/>
  <c r="AE20"/>
  <c r="AE23"/>
  <c r="G19" i="66" l="1"/>
  <c r="G27" i="67"/>
  <c r="G18"/>
  <c r="G26" i="72"/>
  <c r="G18"/>
  <c r="G19" i="64"/>
  <c r="AE33" i="56"/>
  <c r="AE34" s="1"/>
  <c r="AN34"/>
  <c r="V34"/>
  <c r="G15" i="61" s="1"/>
  <c r="S34" i="56"/>
  <c r="G14" i="61" s="1"/>
  <c r="AP34" i="56"/>
  <c r="AH34"/>
  <c r="G22" i="61" s="1"/>
  <c r="AB34" i="56"/>
  <c r="G17" i="61" s="1"/>
  <c r="P34" i="56"/>
  <c r="G21" i="61" s="1"/>
  <c r="J34" i="56"/>
  <c r="AK34"/>
  <c r="G23" i="61" s="1"/>
  <c r="Y34" i="56"/>
  <c r="G26" i="61" s="1"/>
  <c r="M34" i="56"/>
  <c r="G16" i="61" s="1"/>
  <c r="G34" i="56"/>
  <c r="G20" i="61" s="1"/>
  <c r="G25" l="1"/>
  <c r="G24"/>
  <c r="G28" i="67"/>
  <c r="G27" i="72"/>
  <c r="G18" i="61"/>
</calcChain>
</file>

<file path=xl/sharedStrings.xml><?xml version="1.0" encoding="utf-8"?>
<sst xmlns="http://schemas.openxmlformats.org/spreadsheetml/2006/main" count="342" uniqueCount="92">
  <si>
    <t>Наименование продукта</t>
  </si>
  <si>
    <t>вес</t>
  </si>
  <si>
    <t>количество порций</t>
  </si>
  <si>
    <t>цена за 1 кг</t>
  </si>
  <si>
    <t xml:space="preserve">всего продуктов </t>
  </si>
  <si>
    <t>сумма (руб.)</t>
  </si>
  <si>
    <t>всего сумма (руб.)</t>
  </si>
  <si>
    <t>№ п/п</t>
  </si>
  <si>
    <t>масло сливочное</t>
  </si>
  <si>
    <t>картофель</t>
  </si>
  <si>
    <t>всего продуктов в кг</t>
  </si>
  <si>
    <t>стоимость 1 порции</t>
  </si>
  <si>
    <t>кг</t>
  </si>
  <si>
    <t>л</t>
  </si>
  <si>
    <t>Заведующий производством</t>
  </si>
  <si>
    <t>ед. изм.</t>
  </si>
  <si>
    <t>морковь</t>
  </si>
  <si>
    <t>хлеб пшеничный</t>
  </si>
  <si>
    <t>Хлеб пшеничный</t>
  </si>
  <si>
    <t>Утверждено:</t>
  </si>
  <si>
    <t>Меню</t>
  </si>
  <si>
    <t>Пищевые вещества, г</t>
  </si>
  <si>
    <t>Энергетическая ценность, ккал</t>
  </si>
  <si>
    <t>прием пищи, наименование блюда</t>
  </si>
  <si>
    <t>Масса порции, г</t>
  </si>
  <si>
    <t>Стоимость блюда</t>
  </si>
  <si>
    <t>белки</t>
  </si>
  <si>
    <t>жиры</t>
  </si>
  <si>
    <t>углеводы</t>
  </si>
  <si>
    <t xml:space="preserve">Завтрак </t>
  </si>
  <si>
    <t xml:space="preserve">Обед </t>
  </si>
  <si>
    <t>200</t>
  </si>
  <si>
    <t>сахар-песок</t>
  </si>
  <si>
    <t>масло подсолнечное</t>
  </si>
  <si>
    <t>лук репчатый</t>
  </si>
  <si>
    <t>чай черный байховый</t>
  </si>
  <si>
    <t>Платное питание</t>
  </si>
  <si>
    <t>Начальная школа</t>
  </si>
  <si>
    <t>Для детей из многодетных и малоимущих семей</t>
  </si>
  <si>
    <t>Калькулятор</t>
  </si>
  <si>
    <t>Для детей с ограниченными возможностями здоровья 11-18 лет</t>
  </si>
  <si>
    <t>Дополнительно</t>
  </si>
  <si>
    <t>молоко 2.5%</t>
  </si>
  <si>
    <t xml:space="preserve">соль повареная  йодированая </t>
  </si>
  <si>
    <t>Для детей с ограниченными возможностями здоровья 7-11лет</t>
  </si>
  <si>
    <t>Директор МБОУ СОШ №4</t>
  </si>
  <si>
    <t>Шипулина Е.В.</t>
  </si>
  <si>
    <t>Шипулина ЕВ</t>
  </si>
  <si>
    <t>Обед</t>
  </si>
  <si>
    <t>Потрова Н.В.</t>
  </si>
  <si>
    <t>Захарова Ю.М</t>
  </si>
  <si>
    <t>чай с сахаром</t>
  </si>
  <si>
    <t>ИТОГО</t>
  </si>
  <si>
    <t>шт</t>
  </si>
  <si>
    <t>итого</t>
  </si>
  <si>
    <t>Чай с сахаром</t>
  </si>
  <si>
    <t>суп гороховый</t>
  </si>
  <si>
    <t>горох</t>
  </si>
  <si>
    <t xml:space="preserve">Суп гороховый </t>
  </si>
  <si>
    <t>Биточек из курицы</t>
  </si>
  <si>
    <t>филе куриное</t>
  </si>
  <si>
    <t xml:space="preserve">сухари панировочные </t>
  </si>
  <si>
    <t>яйцо куриное</t>
  </si>
  <si>
    <t xml:space="preserve">суп гороховый </t>
  </si>
  <si>
    <t xml:space="preserve">компот из кураги </t>
  </si>
  <si>
    <t xml:space="preserve">курага </t>
  </si>
  <si>
    <t>кислота лимонная</t>
  </si>
  <si>
    <t>Рис отварной</t>
  </si>
  <si>
    <t>крупа рисовая</t>
  </si>
  <si>
    <t>рис отварной</t>
  </si>
  <si>
    <t xml:space="preserve">Сок яблочный </t>
  </si>
  <si>
    <t>сок яблочный</t>
  </si>
  <si>
    <t>помидор</t>
  </si>
  <si>
    <t>каша вязкая из овсяных хлопьев</t>
  </si>
  <si>
    <t xml:space="preserve">хлопья овсяные </t>
  </si>
  <si>
    <t>Каша вязкая из овсяных хлопьев</t>
  </si>
  <si>
    <t>Какао с молоком сгущенным</t>
  </si>
  <si>
    <t>какао-порошок</t>
  </si>
  <si>
    <t xml:space="preserve">молоко сгущенное </t>
  </si>
  <si>
    <t xml:space="preserve">лавровый лист </t>
  </si>
  <si>
    <t>шоколад молочный</t>
  </si>
  <si>
    <t>булочка с вишней</t>
  </si>
  <si>
    <t>Соус красный основной</t>
  </si>
  <si>
    <t>мука пшеничная</t>
  </si>
  <si>
    <t>томатная паста</t>
  </si>
  <si>
    <t>капуста белокочанная</t>
  </si>
  <si>
    <t>огурцы</t>
  </si>
  <si>
    <t>Салат из белокочанной капусты с помидорами и огурцами</t>
  </si>
  <si>
    <t xml:space="preserve">булочка со сгущенкой </t>
  </si>
  <si>
    <t xml:space="preserve">  </t>
  </si>
  <si>
    <t>Дневная ведомость   дата 30.01.2023г.</t>
  </si>
  <si>
    <t>на "30" января 2023г.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</si>
</sst>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1" fillId="0" borderId="4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/>
    <xf numFmtId="0" fontId="10" fillId="0" borderId="1" xfId="0" applyFont="1" applyFill="1" applyBorder="1"/>
    <xf numFmtId="165" fontId="4" fillId="0" borderId="1" xfId="0" applyNumberFormat="1" applyFont="1" applyFill="1" applyBorder="1"/>
    <xf numFmtId="165" fontId="0" fillId="0" borderId="0" xfId="0" applyNumberFormat="1" applyFill="1"/>
    <xf numFmtId="0" fontId="3" fillId="0" borderId="3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wrapText="1"/>
    </xf>
    <xf numFmtId="165" fontId="1" fillId="0" borderId="0" xfId="0" applyNumberFormat="1" applyFont="1" applyFill="1" applyBorder="1"/>
    <xf numFmtId="165" fontId="12" fillId="0" borderId="1" xfId="0" applyNumberFormat="1" applyFont="1" applyFill="1" applyBorder="1"/>
    <xf numFmtId="165" fontId="4" fillId="0" borderId="0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opLeftCell="A25" workbookViewId="0">
      <pane xSplit="4" topLeftCell="M1" activePane="topRight" state="frozen"/>
      <selection pane="topRight" activeCell="D28" sqref="D28"/>
    </sheetView>
  </sheetViews>
  <sheetFormatPr defaultRowHeight="15"/>
  <cols>
    <col min="1" max="1" width="6.85546875" style="4" customWidth="1"/>
    <col min="2" max="2" width="20.5703125" style="4" customWidth="1"/>
    <col min="3" max="3" width="4.5703125" style="4" customWidth="1"/>
    <col min="4" max="4" width="7.85546875" style="4" customWidth="1"/>
    <col min="5" max="5" width="7.28515625" style="4" customWidth="1"/>
    <col min="6" max="6" width="5.85546875" style="4" customWidth="1"/>
    <col min="7" max="7" width="5.7109375" style="4" customWidth="1"/>
    <col min="8" max="8" width="6.28515625" style="4" customWidth="1"/>
    <col min="9" max="9" width="4.7109375" style="4" customWidth="1"/>
    <col min="10" max="10" width="7.140625" style="4" customWidth="1"/>
    <col min="11" max="11" width="5.85546875" style="4" customWidth="1"/>
    <col min="12" max="12" width="6" style="4" customWidth="1"/>
    <col min="13" max="13" width="5.28515625" style="4" customWidth="1"/>
    <col min="14" max="14" width="6.140625" style="4" customWidth="1"/>
    <col min="15" max="16" width="5" style="4" customWidth="1"/>
    <col min="17" max="17" width="5.140625" style="4" customWidth="1"/>
    <col min="18" max="18" width="4.28515625" style="4" customWidth="1"/>
    <col min="19" max="19" width="5.28515625" style="4" customWidth="1"/>
    <col min="20" max="20" width="7" style="4" customWidth="1"/>
    <col min="21" max="21" width="5.28515625" style="4" customWidth="1"/>
    <col min="22" max="22" width="6.85546875" style="4" customWidth="1"/>
    <col min="23" max="23" width="6.140625" style="4" customWidth="1"/>
    <col min="24" max="25" width="4.7109375" style="4" customWidth="1"/>
    <col min="26" max="26" width="5.5703125" style="4" customWidth="1"/>
    <col min="27" max="27" width="4.7109375" style="4" customWidth="1"/>
    <col min="28" max="28" width="5.7109375" style="4" customWidth="1"/>
    <col min="29" max="29" width="5.42578125" style="4" customWidth="1"/>
    <col min="30" max="33" width="4.7109375" style="4" customWidth="1"/>
    <col min="34" max="34" width="5.42578125" style="4" customWidth="1"/>
    <col min="35" max="40" width="4.7109375" style="4" customWidth="1"/>
    <col min="41" max="41" width="6.5703125" style="4" customWidth="1"/>
    <col min="42" max="42" width="8.28515625" style="4" customWidth="1"/>
    <col min="43" max="16384" width="9.140625" style="4"/>
  </cols>
  <sheetData>
    <row r="1" spans="1:42">
      <c r="A1" s="74" t="s">
        <v>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</row>
    <row r="2" spans="1:4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42" ht="124.5" customHeight="1">
      <c r="A3" s="75" t="s">
        <v>7</v>
      </c>
      <c r="B3" s="6" t="s">
        <v>0</v>
      </c>
      <c r="C3" s="7" t="s">
        <v>15</v>
      </c>
      <c r="D3" s="7" t="s">
        <v>3</v>
      </c>
      <c r="E3" s="24" t="s">
        <v>73</v>
      </c>
      <c r="F3" s="2" t="s">
        <v>4</v>
      </c>
      <c r="G3" s="2" t="s">
        <v>5</v>
      </c>
      <c r="H3" s="8" t="s">
        <v>51</v>
      </c>
      <c r="I3" s="2" t="s">
        <v>4</v>
      </c>
      <c r="J3" s="2" t="s">
        <v>5</v>
      </c>
      <c r="K3" s="8" t="s">
        <v>18</v>
      </c>
      <c r="L3" s="2" t="s">
        <v>4</v>
      </c>
      <c r="M3" s="2" t="s">
        <v>5</v>
      </c>
      <c r="N3" s="8" t="s">
        <v>63</v>
      </c>
      <c r="O3" s="2" t="s">
        <v>4</v>
      </c>
      <c r="P3" s="2" t="s">
        <v>5</v>
      </c>
      <c r="Q3" s="8" t="s">
        <v>69</v>
      </c>
      <c r="R3" s="2" t="s">
        <v>4</v>
      </c>
      <c r="S3" s="2" t="s">
        <v>5</v>
      </c>
      <c r="T3" s="8" t="s">
        <v>59</v>
      </c>
      <c r="U3" s="2" t="s">
        <v>4</v>
      </c>
      <c r="V3" s="2" t="s">
        <v>5</v>
      </c>
      <c r="W3" s="8" t="s">
        <v>71</v>
      </c>
      <c r="X3" s="2" t="s">
        <v>4</v>
      </c>
      <c r="Y3" s="2" t="s">
        <v>5</v>
      </c>
      <c r="Z3" s="8" t="s">
        <v>64</v>
      </c>
      <c r="AA3" s="2" t="s">
        <v>4</v>
      </c>
      <c r="AB3" s="2" t="s">
        <v>5</v>
      </c>
      <c r="AC3" s="8" t="s">
        <v>76</v>
      </c>
      <c r="AD3" s="2" t="s">
        <v>4</v>
      </c>
      <c r="AE3" s="2" t="s">
        <v>5</v>
      </c>
      <c r="AF3" s="8" t="s">
        <v>87</v>
      </c>
      <c r="AG3" s="2" t="s">
        <v>4</v>
      </c>
      <c r="AH3" s="2" t="s">
        <v>5</v>
      </c>
      <c r="AI3" s="8" t="s">
        <v>82</v>
      </c>
      <c r="AJ3" s="2" t="s">
        <v>4</v>
      </c>
      <c r="AK3" s="2" t="s">
        <v>5</v>
      </c>
      <c r="AL3" s="8"/>
      <c r="AM3" s="2" t="s">
        <v>4</v>
      </c>
      <c r="AN3" s="2" t="s">
        <v>5</v>
      </c>
      <c r="AO3" s="2" t="s">
        <v>10</v>
      </c>
      <c r="AP3" s="2" t="s">
        <v>6</v>
      </c>
    </row>
    <row r="4" spans="1:42">
      <c r="A4" s="76"/>
      <c r="B4" s="78" t="s">
        <v>1</v>
      </c>
      <c r="C4" s="78"/>
      <c r="D4" s="78"/>
      <c r="E4" s="23" t="s">
        <v>31</v>
      </c>
      <c r="F4" s="9"/>
      <c r="G4" s="9"/>
      <c r="H4" s="9">
        <v>200</v>
      </c>
      <c r="I4" s="9"/>
      <c r="J4" s="9"/>
      <c r="K4" s="1">
        <v>30</v>
      </c>
      <c r="L4" s="9"/>
      <c r="M4" s="9"/>
      <c r="N4" s="9">
        <v>250</v>
      </c>
      <c r="O4" s="9"/>
      <c r="P4" s="9"/>
      <c r="Q4" s="1">
        <v>200</v>
      </c>
      <c r="R4" s="9"/>
      <c r="S4" s="9"/>
      <c r="T4" s="1">
        <v>100</v>
      </c>
      <c r="U4" s="1"/>
      <c r="V4" s="1"/>
      <c r="W4" s="1">
        <v>200</v>
      </c>
      <c r="X4" s="1"/>
      <c r="Y4" s="1"/>
      <c r="Z4" s="1">
        <v>200</v>
      </c>
      <c r="AA4" s="3"/>
      <c r="AB4" s="3"/>
      <c r="AC4" s="9">
        <v>200</v>
      </c>
      <c r="AD4" s="10"/>
      <c r="AE4" s="10"/>
      <c r="AF4" s="9">
        <v>100</v>
      </c>
      <c r="AG4" s="3"/>
      <c r="AH4" s="3"/>
      <c r="AI4" s="9">
        <v>30</v>
      </c>
      <c r="AJ4" s="3"/>
      <c r="AK4" s="3"/>
      <c r="AL4" s="1"/>
      <c r="AM4" s="3"/>
      <c r="AN4" s="3"/>
      <c r="AO4" s="3"/>
      <c r="AP4" s="3"/>
    </row>
    <row r="5" spans="1:42">
      <c r="A5" s="77"/>
      <c r="B5" s="79" t="s">
        <v>2</v>
      </c>
      <c r="C5" s="80"/>
      <c r="D5" s="81"/>
      <c r="E5" s="82">
        <v>40</v>
      </c>
      <c r="F5" s="83"/>
      <c r="G5" s="84"/>
      <c r="H5" s="82">
        <v>40</v>
      </c>
      <c r="I5" s="83"/>
      <c r="J5" s="84"/>
      <c r="K5" s="82">
        <v>100</v>
      </c>
      <c r="L5" s="83"/>
      <c r="M5" s="84"/>
      <c r="N5" s="82">
        <v>100</v>
      </c>
      <c r="O5" s="83"/>
      <c r="P5" s="84"/>
      <c r="Q5" s="82">
        <v>200</v>
      </c>
      <c r="R5" s="83"/>
      <c r="S5" s="84"/>
      <c r="T5" s="71">
        <v>200</v>
      </c>
      <c r="U5" s="72"/>
      <c r="V5" s="73"/>
      <c r="W5" s="71">
        <v>50</v>
      </c>
      <c r="X5" s="72"/>
      <c r="Y5" s="73"/>
      <c r="Z5" s="85">
        <v>20</v>
      </c>
      <c r="AA5" s="85"/>
      <c r="AB5" s="85"/>
      <c r="AC5" s="71">
        <v>50</v>
      </c>
      <c r="AD5" s="72"/>
      <c r="AE5" s="73"/>
      <c r="AF5" s="71">
        <v>20</v>
      </c>
      <c r="AG5" s="72"/>
      <c r="AH5" s="73"/>
      <c r="AI5" s="71">
        <v>5</v>
      </c>
      <c r="AJ5" s="72"/>
      <c r="AK5" s="73"/>
      <c r="AL5" s="71"/>
      <c r="AM5" s="72"/>
      <c r="AN5" s="73"/>
      <c r="AO5" s="3"/>
      <c r="AP5" s="3"/>
    </row>
    <row r="6" spans="1:42" ht="14.25" customHeight="1">
      <c r="A6" s="28">
        <v>1</v>
      </c>
      <c r="B6" s="11" t="s">
        <v>74</v>
      </c>
      <c r="C6" s="69" t="s">
        <v>12</v>
      </c>
      <c r="D6" s="13">
        <v>63.75</v>
      </c>
      <c r="E6" s="50">
        <v>44</v>
      </c>
      <c r="F6" s="1">
        <f>E6*$E$5/1000</f>
        <v>1.76</v>
      </c>
      <c r="G6" s="1">
        <f>F6*D6</f>
        <v>112.2</v>
      </c>
      <c r="H6" s="26"/>
      <c r="I6" s="1">
        <f>H6*$H$5/1000</f>
        <v>0</v>
      </c>
      <c r="J6" s="1">
        <f>I6*D6</f>
        <v>0</v>
      </c>
      <c r="K6" s="26"/>
      <c r="L6" s="1">
        <f>K6*$K$5/1000</f>
        <v>0</v>
      </c>
      <c r="M6" s="1">
        <f>L6*D6</f>
        <v>0</v>
      </c>
      <c r="N6" s="26"/>
      <c r="O6" s="1">
        <f>N6*$N$5/1000</f>
        <v>0</v>
      </c>
      <c r="P6" s="1">
        <f>O6*D6</f>
        <v>0</v>
      </c>
      <c r="Q6" s="26"/>
      <c r="R6" s="1">
        <f>Q6*$Q$5/1000</f>
        <v>0</v>
      </c>
      <c r="S6" s="1">
        <f>R6*D6</f>
        <v>0</v>
      </c>
      <c r="T6" s="44"/>
      <c r="U6" s="1">
        <f>T6*$T$5/1000</f>
        <v>0</v>
      </c>
      <c r="V6" s="1">
        <f>U6*D6</f>
        <v>0</v>
      </c>
      <c r="W6" s="26"/>
      <c r="X6" s="1">
        <f>W6*$W$5/1000</f>
        <v>0</v>
      </c>
      <c r="Y6" s="1">
        <f>X6*D6</f>
        <v>0</v>
      </c>
      <c r="Z6" s="26"/>
      <c r="AA6" s="1">
        <f>Z6*$Z$5/1000</f>
        <v>0</v>
      </c>
      <c r="AB6" s="1">
        <f>AA6*D6</f>
        <v>0</v>
      </c>
      <c r="AC6" s="26"/>
      <c r="AD6" s="1">
        <f t="shared" ref="AD6:AD29" si="0">AC6*$AC$5/1000</f>
        <v>0</v>
      </c>
      <c r="AE6" s="1">
        <f>AD6*D6</f>
        <v>0</v>
      </c>
      <c r="AF6" s="26"/>
      <c r="AG6" s="1">
        <f>AF6*$AF$5/1000</f>
        <v>0</v>
      </c>
      <c r="AH6" s="1">
        <f>AG6*D6</f>
        <v>0</v>
      </c>
      <c r="AI6" s="29"/>
      <c r="AJ6" s="1">
        <f>AI6*$AI$5/1000</f>
        <v>0</v>
      </c>
      <c r="AK6" s="1">
        <f>AJ6*D6</f>
        <v>0</v>
      </c>
      <c r="AL6" s="29"/>
      <c r="AM6" s="1">
        <f>AL6*$AL$5/1000</f>
        <v>0</v>
      </c>
      <c r="AN6" s="1">
        <f>AM6*D6</f>
        <v>0</v>
      </c>
      <c r="AO6" s="12">
        <f>F6+I6+L6+O6+R6+U6+X6+AA6+AD6+AG6+AJ6+AM6</f>
        <v>1.76</v>
      </c>
      <c r="AP6" s="13">
        <f>AO6*D6</f>
        <v>112.2</v>
      </c>
    </row>
    <row r="7" spans="1:42">
      <c r="A7" s="28">
        <v>2</v>
      </c>
      <c r="B7" s="3" t="s">
        <v>42</v>
      </c>
      <c r="C7" s="69" t="s">
        <v>12</v>
      </c>
      <c r="D7" s="13">
        <v>73.33</v>
      </c>
      <c r="E7" s="25">
        <v>110</v>
      </c>
      <c r="F7" s="1">
        <f t="shared" ref="F7:F29" si="1">E7*$E$5/1000</f>
        <v>4.4000000000000004</v>
      </c>
      <c r="G7" s="1">
        <f t="shared" ref="G7:G29" si="2">F7*D7</f>
        <v>322.65200000000004</v>
      </c>
      <c r="H7" s="25"/>
      <c r="I7" s="1">
        <f t="shared" ref="I7:I29" si="3">H7*$H$5/1000</f>
        <v>0</v>
      </c>
      <c r="J7" s="1">
        <f t="shared" ref="J7:J29" si="4">I7*D7</f>
        <v>0</v>
      </c>
      <c r="K7" s="25"/>
      <c r="L7" s="1">
        <f t="shared" ref="L7:L29" si="5">K7*$K$5/1000</f>
        <v>0</v>
      </c>
      <c r="M7" s="1">
        <f t="shared" ref="M7:M29" si="6">L7*D7</f>
        <v>0</v>
      </c>
      <c r="N7" s="25"/>
      <c r="O7" s="1">
        <f t="shared" ref="O7:O29" si="7">N7*$N$5/1000</f>
        <v>0</v>
      </c>
      <c r="P7" s="1">
        <f t="shared" ref="P7:P29" si="8">O7*D7</f>
        <v>0</v>
      </c>
      <c r="Q7" s="25"/>
      <c r="R7" s="1">
        <f t="shared" ref="R7:R29" si="9">Q7*$Q$5/1000</f>
        <v>0</v>
      </c>
      <c r="S7" s="1">
        <f t="shared" ref="S7:S29" si="10">R7*D7</f>
        <v>0</v>
      </c>
      <c r="T7" s="25">
        <v>17.2</v>
      </c>
      <c r="U7" s="1">
        <f t="shared" ref="U7:U29" si="11">T7*$T$5/1000</f>
        <v>3.44</v>
      </c>
      <c r="V7" s="1">
        <f t="shared" ref="V7:V29" si="12">U7*D7</f>
        <v>252.2552</v>
      </c>
      <c r="W7" s="25"/>
      <c r="X7" s="1">
        <f t="shared" ref="X7:X29" si="13">W7*$W$5/1000</f>
        <v>0</v>
      </c>
      <c r="Y7" s="1">
        <f t="shared" ref="Y7:Y29" si="14">X7*D7</f>
        <v>0</v>
      </c>
      <c r="Z7" s="25"/>
      <c r="AA7" s="1">
        <f t="shared" ref="AA7:AA29" si="15">Z7*$Z$5/1000</f>
        <v>0</v>
      </c>
      <c r="AB7" s="1">
        <f t="shared" ref="AB7:AB29" si="16">AA7*D7</f>
        <v>0</v>
      </c>
      <c r="AC7" s="25"/>
      <c r="AD7" s="1">
        <f t="shared" si="0"/>
        <v>0</v>
      </c>
      <c r="AE7" s="1">
        <f t="shared" ref="AE7:AE29" si="17">AD7*D7</f>
        <v>0</v>
      </c>
      <c r="AF7" s="25"/>
      <c r="AG7" s="1">
        <f t="shared" ref="AG7:AG32" si="18">AF7*$AF$5/1000</f>
        <v>0</v>
      </c>
      <c r="AH7" s="1">
        <f t="shared" ref="AH7:AH32" si="19">AG7*D7</f>
        <v>0</v>
      </c>
      <c r="AI7" s="1"/>
      <c r="AJ7" s="1">
        <f t="shared" ref="AJ7:AJ31" si="20">AI7*$AI$5/1000</f>
        <v>0</v>
      </c>
      <c r="AK7" s="1">
        <f t="shared" ref="AK7:AK32" si="21">AJ7*D7</f>
        <v>0</v>
      </c>
      <c r="AL7" s="1"/>
      <c r="AM7" s="1">
        <f t="shared" ref="AM7:AM29" si="22">AL7*$AL$5/1000</f>
        <v>0</v>
      </c>
      <c r="AN7" s="1">
        <f t="shared" ref="AN7:AN29" si="23">AM7*D7</f>
        <v>0</v>
      </c>
      <c r="AO7" s="12">
        <f t="shared" ref="AO7:AO32" si="24">F7+I7+L7+O7+R7+U7+X7+AA7+AD7+AG7+AJ7+AM7</f>
        <v>7.84</v>
      </c>
      <c r="AP7" s="13">
        <f t="shared" ref="AP7:AP32" si="25">AO7*D7</f>
        <v>574.90719999999999</v>
      </c>
    </row>
    <row r="8" spans="1:42">
      <c r="A8" s="28">
        <v>3</v>
      </c>
      <c r="B8" s="3" t="s">
        <v>32</v>
      </c>
      <c r="C8" s="70" t="s">
        <v>12</v>
      </c>
      <c r="D8" s="13">
        <v>89</v>
      </c>
      <c r="E8" s="25">
        <v>7</v>
      </c>
      <c r="F8" s="1">
        <f t="shared" si="1"/>
        <v>0.28000000000000003</v>
      </c>
      <c r="G8" s="1">
        <f t="shared" si="2"/>
        <v>24.92</v>
      </c>
      <c r="H8" s="25">
        <v>15</v>
      </c>
      <c r="I8" s="1">
        <f t="shared" si="3"/>
        <v>0.6</v>
      </c>
      <c r="J8" s="1">
        <f t="shared" si="4"/>
        <v>53.4</v>
      </c>
      <c r="K8" s="25"/>
      <c r="L8" s="1">
        <f t="shared" si="5"/>
        <v>0</v>
      </c>
      <c r="M8" s="1">
        <f t="shared" si="6"/>
        <v>0</v>
      </c>
      <c r="N8" s="25"/>
      <c r="O8" s="1">
        <f t="shared" si="7"/>
        <v>0</v>
      </c>
      <c r="P8" s="1">
        <f t="shared" si="8"/>
        <v>0</v>
      </c>
      <c r="Q8" s="25"/>
      <c r="R8" s="1">
        <f t="shared" si="9"/>
        <v>0</v>
      </c>
      <c r="S8" s="1">
        <f t="shared" si="10"/>
        <v>0</v>
      </c>
      <c r="T8" s="25"/>
      <c r="U8" s="1">
        <f t="shared" si="11"/>
        <v>0</v>
      </c>
      <c r="V8" s="1">
        <f t="shared" si="12"/>
        <v>0</v>
      </c>
      <c r="W8" s="25"/>
      <c r="X8" s="1">
        <f t="shared" si="13"/>
        <v>0</v>
      </c>
      <c r="Y8" s="1">
        <f t="shared" si="14"/>
        <v>0</v>
      </c>
      <c r="Z8" s="25">
        <v>15</v>
      </c>
      <c r="AA8" s="1">
        <f t="shared" si="15"/>
        <v>0.3</v>
      </c>
      <c r="AB8" s="1">
        <f t="shared" si="16"/>
        <v>26.7</v>
      </c>
      <c r="AC8" s="25">
        <v>3</v>
      </c>
      <c r="AD8" s="1">
        <f t="shared" si="0"/>
        <v>0.15</v>
      </c>
      <c r="AE8" s="1">
        <f t="shared" si="17"/>
        <v>13.35</v>
      </c>
      <c r="AF8" s="25"/>
      <c r="AG8" s="1">
        <f t="shared" si="18"/>
        <v>0</v>
      </c>
      <c r="AH8" s="1">
        <f t="shared" si="19"/>
        <v>0</v>
      </c>
      <c r="AI8" s="1">
        <v>0.8</v>
      </c>
      <c r="AJ8" s="1">
        <f t="shared" si="20"/>
        <v>4.0000000000000001E-3</v>
      </c>
      <c r="AK8" s="1">
        <f t="shared" si="21"/>
        <v>0.35599999999999998</v>
      </c>
      <c r="AL8" s="1"/>
      <c r="AM8" s="1">
        <f t="shared" si="22"/>
        <v>0</v>
      </c>
      <c r="AN8" s="1">
        <f t="shared" si="23"/>
        <v>0</v>
      </c>
      <c r="AO8" s="12">
        <f t="shared" si="24"/>
        <v>1.3339999999999999</v>
      </c>
      <c r="AP8" s="13">
        <f t="shared" si="25"/>
        <v>118.72599999999998</v>
      </c>
    </row>
    <row r="9" spans="1:42">
      <c r="A9" s="28">
        <v>4</v>
      </c>
      <c r="B9" s="3" t="s">
        <v>8</v>
      </c>
      <c r="C9" s="70" t="s">
        <v>12</v>
      </c>
      <c r="D9" s="13">
        <v>852.94</v>
      </c>
      <c r="E9" s="25">
        <v>10</v>
      </c>
      <c r="F9" s="1">
        <f t="shared" si="1"/>
        <v>0.4</v>
      </c>
      <c r="G9" s="1">
        <f t="shared" si="2"/>
        <v>341.17600000000004</v>
      </c>
      <c r="H9" s="25"/>
      <c r="I9" s="1">
        <f t="shared" si="3"/>
        <v>0</v>
      </c>
      <c r="J9" s="1">
        <f t="shared" si="4"/>
        <v>0</v>
      </c>
      <c r="K9" s="25"/>
      <c r="L9" s="1">
        <f t="shared" si="5"/>
        <v>0</v>
      </c>
      <c r="M9" s="1">
        <f t="shared" si="6"/>
        <v>0</v>
      </c>
      <c r="N9" s="25"/>
      <c r="O9" s="1">
        <f t="shared" si="7"/>
        <v>0</v>
      </c>
      <c r="P9" s="1">
        <f t="shared" si="8"/>
        <v>0</v>
      </c>
      <c r="Q9" s="13">
        <v>9.1</v>
      </c>
      <c r="R9" s="1">
        <f t="shared" si="9"/>
        <v>1.82</v>
      </c>
      <c r="S9" s="1">
        <f t="shared" si="10"/>
        <v>1552.3508000000002</v>
      </c>
      <c r="T9" s="25"/>
      <c r="U9" s="1">
        <f t="shared" si="11"/>
        <v>0</v>
      </c>
      <c r="V9" s="1">
        <f t="shared" si="12"/>
        <v>0</v>
      </c>
      <c r="W9" s="25"/>
      <c r="X9" s="1">
        <f t="shared" si="13"/>
        <v>0</v>
      </c>
      <c r="Y9" s="1">
        <f t="shared" si="14"/>
        <v>0</v>
      </c>
      <c r="Z9" s="25"/>
      <c r="AA9" s="1">
        <f t="shared" si="15"/>
        <v>0</v>
      </c>
      <c r="AB9" s="1">
        <f t="shared" si="16"/>
        <v>0</v>
      </c>
      <c r="AC9" s="25"/>
      <c r="AD9" s="1">
        <f t="shared" si="0"/>
        <v>0</v>
      </c>
      <c r="AE9" s="1">
        <f t="shared" si="17"/>
        <v>0</v>
      </c>
      <c r="AF9" s="25"/>
      <c r="AG9" s="1">
        <f t="shared" si="18"/>
        <v>0</v>
      </c>
      <c r="AH9" s="1">
        <f t="shared" si="19"/>
        <v>0</v>
      </c>
      <c r="AI9" s="1">
        <v>0.9</v>
      </c>
      <c r="AJ9" s="1">
        <f t="shared" si="20"/>
        <v>4.4999999999999997E-3</v>
      </c>
      <c r="AK9" s="1">
        <f t="shared" si="21"/>
        <v>3.8382299999999998</v>
      </c>
      <c r="AL9" s="1"/>
      <c r="AM9" s="1">
        <f t="shared" si="22"/>
        <v>0</v>
      </c>
      <c r="AN9" s="1">
        <f t="shared" si="23"/>
        <v>0</v>
      </c>
      <c r="AO9" s="12">
        <f t="shared" si="24"/>
        <v>2.2245000000000004</v>
      </c>
      <c r="AP9" s="13">
        <f t="shared" si="25"/>
        <v>1897.3650300000004</v>
      </c>
    </row>
    <row r="10" spans="1:42" ht="30">
      <c r="A10" s="28">
        <v>5</v>
      </c>
      <c r="B10" s="27" t="s">
        <v>43</v>
      </c>
      <c r="C10" s="70" t="s">
        <v>12</v>
      </c>
      <c r="D10" s="13">
        <v>18</v>
      </c>
      <c r="E10" s="25">
        <v>1</v>
      </c>
      <c r="F10" s="1">
        <f t="shared" si="1"/>
        <v>0.04</v>
      </c>
      <c r="G10" s="1">
        <f t="shared" si="2"/>
        <v>0.72</v>
      </c>
      <c r="H10" s="25"/>
      <c r="I10" s="1">
        <f t="shared" si="3"/>
        <v>0</v>
      </c>
      <c r="J10" s="1">
        <f t="shared" si="4"/>
        <v>0</v>
      </c>
      <c r="K10" s="25"/>
      <c r="L10" s="1">
        <f t="shared" si="5"/>
        <v>0</v>
      </c>
      <c r="M10" s="1">
        <f t="shared" si="6"/>
        <v>0</v>
      </c>
      <c r="N10" s="25">
        <v>0.38</v>
      </c>
      <c r="O10" s="1">
        <f t="shared" si="7"/>
        <v>3.7999999999999999E-2</v>
      </c>
      <c r="P10" s="1">
        <f t="shared" si="8"/>
        <v>0.68399999999999994</v>
      </c>
      <c r="Q10" s="25">
        <v>0.67</v>
      </c>
      <c r="R10" s="1">
        <f t="shared" si="9"/>
        <v>0.13400000000000001</v>
      </c>
      <c r="S10" s="1">
        <f t="shared" si="10"/>
        <v>2.4119999999999999</v>
      </c>
      <c r="T10" s="25">
        <v>0.27</v>
      </c>
      <c r="U10" s="1">
        <f t="shared" si="11"/>
        <v>5.3999999999999999E-2</v>
      </c>
      <c r="V10" s="1">
        <f t="shared" si="12"/>
        <v>0.97199999999999998</v>
      </c>
      <c r="W10" s="25"/>
      <c r="X10" s="1">
        <f t="shared" si="13"/>
        <v>0</v>
      </c>
      <c r="Y10" s="1">
        <f t="shared" si="14"/>
        <v>0</v>
      </c>
      <c r="Z10" s="25"/>
      <c r="AA10" s="1">
        <f t="shared" si="15"/>
        <v>0</v>
      </c>
      <c r="AB10" s="1">
        <f t="shared" si="16"/>
        <v>0</v>
      </c>
      <c r="AC10" s="25"/>
      <c r="AD10" s="1">
        <f t="shared" si="0"/>
        <v>0</v>
      </c>
      <c r="AE10" s="1">
        <f t="shared" si="17"/>
        <v>0</v>
      </c>
      <c r="AF10" s="25">
        <v>0.33</v>
      </c>
      <c r="AG10" s="1">
        <f t="shared" si="18"/>
        <v>6.6000000000000008E-3</v>
      </c>
      <c r="AH10" s="1">
        <f t="shared" si="19"/>
        <v>0.11880000000000002</v>
      </c>
      <c r="AI10" s="1">
        <v>0.01</v>
      </c>
      <c r="AJ10" s="1">
        <f t="shared" si="20"/>
        <v>5.0000000000000002E-5</v>
      </c>
      <c r="AK10" s="1">
        <f t="shared" si="21"/>
        <v>9.0000000000000008E-4</v>
      </c>
      <c r="AL10" s="1"/>
      <c r="AM10" s="1">
        <f t="shared" si="22"/>
        <v>0</v>
      </c>
      <c r="AN10" s="1">
        <f t="shared" si="23"/>
        <v>0</v>
      </c>
      <c r="AO10" s="12">
        <f t="shared" si="24"/>
        <v>0.27265</v>
      </c>
      <c r="AP10" s="13">
        <f t="shared" si="25"/>
        <v>4.9077000000000002</v>
      </c>
    </row>
    <row r="11" spans="1:42">
      <c r="A11" s="28">
        <v>6</v>
      </c>
      <c r="B11" s="3" t="s">
        <v>9</v>
      </c>
      <c r="C11" s="70" t="s">
        <v>12</v>
      </c>
      <c r="D11" s="13">
        <v>30</v>
      </c>
      <c r="E11" s="25"/>
      <c r="F11" s="1">
        <f t="shared" si="1"/>
        <v>0</v>
      </c>
      <c r="G11" s="1">
        <f t="shared" si="2"/>
        <v>0</v>
      </c>
      <c r="H11" s="25"/>
      <c r="I11" s="1">
        <f t="shared" si="3"/>
        <v>0</v>
      </c>
      <c r="J11" s="1">
        <f t="shared" si="4"/>
        <v>0</v>
      </c>
      <c r="K11" s="25"/>
      <c r="L11" s="1">
        <f t="shared" si="5"/>
        <v>0</v>
      </c>
      <c r="M11" s="1">
        <f t="shared" si="6"/>
        <v>0</v>
      </c>
      <c r="N11" s="25">
        <v>77.5</v>
      </c>
      <c r="O11" s="1">
        <f t="shared" si="7"/>
        <v>7.75</v>
      </c>
      <c r="P11" s="1">
        <f t="shared" si="8"/>
        <v>232.5</v>
      </c>
      <c r="Q11" s="25"/>
      <c r="R11" s="1">
        <f t="shared" si="9"/>
        <v>0</v>
      </c>
      <c r="S11" s="1">
        <f t="shared" si="10"/>
        <v>0</v>
      </c>
      <c r="T11" s="25"/>
      <c r="U11" s="1">
        <f t="shared" si="11"/>
        <v>0</v>
      </c>
      <c r="V11" s="1">
        <f t="shared" si="12"/>
        <v>0</v>
      </c>
      <c r="W11" s="25"/>
      <c r="X11" s="1">
        <f t="shared" si="13"/>
        <v>0</v>
      </c>
      <c r="Y11" s="1">
        <f t="shared" si="14"/>
        <v>0</v>
      </c>
      <c r="Z11" s="25"/>
      <c r="AA11" s="1">
        <f t="shared" si="15"/>
        <v>0</v>
      </c>
      <c r="AB11" s="1">
        <f t="shared" si="16"/>
        <v>0</v>
      </c>
      <c r="AC11" s="25"/>
      <c r="AD11" s="1">
        <f t="shared" si="0"/>
        <v>0</v>
      </c>
      <c r="AE11" s="1">
        <f t="shared" si="17"/>
        <v>0</v>
      </c>
      <c r="AF11" s="25"/>
      <c r="AG11" s="1">
        <f t="shared" si="18"/>
        <v>0</v>
      </c>
      <c r="AH11" s="1">
        <f t="shared" si="19"/>
        <v>0</v>
      </c>
      <c r="AI11" s="1"/>
      <c r="AJ11" s="1">
        <f t="shared" si="20"/>
        <v>0</v>
      </c>
      <c r="AK11" s="1">
        <f t="shared" si="21"/>
        <v>0</v>
      </c>
      <c r="AL11" s="1"/>
      <c r="AM11" s="1">
        <f t="shared" si="22"/>
        <v>0</v>
      </c>
      <c r="AN11" s="1">
        <f t="shared" si="23"/>
        <v>0</v>
      </c>
      <c r="AO11" s="12">
        <f t="shared" si="24"/>
        <v>7.75</v>
      </c>
      <c r="AP11" s="13">
        <f t="shared" si="25"/>
        <v>232.5</v>
      </c>
    </row>
    <row r="12" spans="1:42">
      <c r="A12" s="28">
        <v>7</v>
      </c>
      <c r="B12" s="3" t="s">
        <v>57</v>
      </c>
      <c r="C12" s="70" t="s">
        <v>12</v>
      </c>
      <c r="D12" s="13">
        <v>65</v>
      </c>
      <c r="E12" s="25"/>
      <c r="F12" s="1">
        <f t="shared" si="1"/>
        <v>0</v>
      </c>
      <c r="G12" s="1">
        <f t="shared" si="2"/>
        <v>0</v>
      </c>
      <c r="H12" s="25"/>
      <c r="I12" s="1">
        <f t="shared" si="3"/>
        <v>0</v>
      </c>
      <c r="J12" s="1">
        <f t="shared" si="4"/>
        <v>0</v>
      </c>
      <c r="K12" s="25"/>
      <c r="L12" s="1">
        <f t="shared" si="5"/>
        <v>0</v>
      </c>
      <c r="M12" s="1">
        <f t="shared" si="6"/>
        <v>0</v>
      </c>
      <c r="N12" s="25">
        <v>20</v>
      </c>
      <c r="O12" s="1">
        <f t="shared" si="7"/>
        <v>2</v>
      </c>
      <c r="P12" s="1">
        <f t="shared" si="8"/>
        <v>130</v>
      </c>
      <c r="Q12" s="25"/>
      <c r="R12" s="1">
        <f t="shared" si="9"/>
        <v>0</v>
      </c>
      <c r="S12" s="1">
        <f t="shared" si="10"/>
        <v>0</v>
      </c>
      <c r="T12" s="25"/>
      <c r="U12" s="1">
        <f t="shared" si="11"/>
        <v>0</v>
      </c>
      <c r="V12" s="1">
        <f t="shared" si="12"/>
        <v>0</v>
      </c>
      <c r="W12" s="25"/>
      <c r="X12" s="1">
        <f t="shared" si="13"/>
        <v>0</v>
      </c>
      <c r="Y12" s="1">
        <f t="shared" si="14"/>
        <v>0</v>
      </c>
      <c r="Z12" s="25"/>
      <c r="AA12" s="1">
        <f t="shared" si="15"/>
        <v>0</v>
      </c>
      <c r="AB12" s="1">
        <f t="shared" si="16"/>
        <v>0</v>
      </c>
      <c r="AC12" s="25"/>
      <c r="AD12" s="1">
        <f t="shared" si="0"/>
        <v>0</v>
      </c>
      <c r="AE12" s="1">
        <f t="shared" si="17"/>
        <v>0</v>
      </c>
      <c r="AF12" s="25"/>
      <c r="AG12" s="1">
        <f t="shared" si="18"/>
        <v>0</v>
      </c>
      <c r="AH12" s="1">
        <f t="shared" si="19"/>
        <v>0</v>
      </c>
      <c r="AI12" s="1"/>
      <c r="AJ12" s="1">
        <f t="shared" si="20"/>
        <v>0</v>
      </c>
      <c r="AK12" s="1">
        <f t="shared" si="21"/>
        <v>0</v>
      </c>
      <c r="AL12" s="1"/>
      <c r="AM12" s="1">
        <f t="shared" si="22"/>
        <v>0</v>
      </c>
      <c r="AN12" s="1">
        <f t="shared" si="23"/>
        <v>0</v>
      </c>
      <c r="AO12" s="12">
        <f t="shared" si="24"/>
        <v>2</v>
      </c>
      <c r="AP12" s="13">
        <f t="shared" si="25"/>
        <v>130</v>
      </c>
    </row>
    <row r="13" spans="1:42">
      <c r="A13" s="28">
        <v>8</v>
      </c>
      <c r="B13" s="3" t="s">
        <v>34</v>
      </c>
      <c r="C13" s="70" t="s">
        <v>12</v>
      </c>
      <c r="D13" s="13">
        <v>39</v>
      </c>
      <c r="E13" s="25"/>
      <c r="F13" s="1">
        <f t="shared" si="1"/>
        <v>0</v>
      </c>
      <c r="G13" s="1">
        <f t="shared" si="2"/>
        <v>0</v>
      </c>
      <c r="H13" s="25"/>
      <c r="I13" s="1">
        <f t="shared" si="3"/>
        <v>0</v>
      </c>
      <c r="J13" s="1">
        <f t="shared" si="4"/>
        <v>0</v>
      </c>
      <c r="K13" s="25"/>
      <c r="L13" s="1">
        <f t="shared" si="5"/>
        <v>0</v>
      </c>
      <c r="M13" s="1">
        <f t="shared" si="6"/>
        <v>0</v>
      </c>
      <c r="N13" s="25">
        <v>12.5</v>
      </c>
      <c r="O13" s="1">
        <f t="shared" si="7"/>
        <v>1.25</v>
      </c>
      <c r="P13" s="1">
        <f t="shared" si="8"/>
        <v>48.75</v>
      </c>
      <c r="Q13" s="25"/>
      <c r="R13" s="1">
        <f t="shared" si="9"/>
        <v>0</v>
      </c>
      <c r="S13" s="1">
        <f t="shared" si="10"/>
        <v>0</v>
      </c>
      <c r="T13" s="25"/>
      <c r="U13" s="1">
        <f t="shared" si="11"/>
        <v>0</v>
      </c>
      <c r="V13" s="1">
        <f t="shared" si="12"/>
        <v>0</v>
      </c>
      <c r="W13" s="25"/>
      <c r="X13" s="1">
        <f t="shared" si="13"/>
        <v>0</v>
      </c>
      <c r="Y13" s="1">
        <f t="shared" si="14"/>
        <v>0</v>
      </c>
      <c r="Z13" s="25"/>
      <c r="AA13" s="1">
        <f t="shared" si="15"/>
        <v>0</v>
      </c>
      <c r="AB13" s="1">
        <f t="shared" si="16"/>
        <v>0</v>
      </c>
      <c r="AC13" s="25"/>
      <c r="AD13" s="1">
        <f t="shared" si="0"/>
        <v>0</v>
      </c>
      <c r="AE13" s="1">
        <f t="shared" si="17"/>
        <v>0</v>
      </c>
      <c r="AF13" s="25"/>
      <c r="AG13" s="1">
        <f t="shared" si="18"/>
        <v>0</v>
      </c>
      <c r="AH13" s="1">
        <f t="shared" si="19"/>
        <v>0</v>
      </c>
      <c r="AI13" s="1">
        <v>1.5</v>
      </c>
      <c r="AJ13" s="1">
        <f t="shared" si="20"/>
        <v>7.4999999999999997E-3</v>
      </c>
      <c r="AK13" s="1">
        <f t="shared" si="21"/>
        <v>0.29249999999999998</v>
      </c>
      <c r="AL13" s="1"/>
      <c r="AM13" s="1">
        <f t="shared" si="22"/>
        <v>0</v>
      </c>
      <c r="AN13" s="1">
        <f t="shared" si="23"/>
        <v>0</v>
      </c>
      <c r="AO13" s="12">
        <f t="shared" si="24"/>
        <v>1.2575000000000001</v>
      </c>
      <c r="AP13" s="13">
        <f t="shared" si="25"/>
        <v>49.042500000000004</v>
      </c>
    </row>
    <row r="14" spans="1:42">
      <c r="A14" s="28">
        <v>9</v>
      </c>
      <c r="B14" s="3" t="s">
        <v>16</v>
      </c>
      <c r="C14" s="70" t="s">
        <v>12</v>
      </c>
      <c r="D14" s="13">
        <v>32</v>
      </c>
      <c r="E14" s="25"/>
      <c r="F14" s="1">
        <f t="shared" si="1"/>
        <v>0</v>
      </c>
      <c r="G14" s="1">
        <f t="shared" si="2"/>
        <v>0</v>
      </c>
      <c r="H14" s="25"/>
      <c r="I14" s="1">
        <f t="shared" si="3"/>
        <v>0</v>
      </c>
      <c r="J14" s="1">
        <f t="shared" si="4"/>
        <v>0</v>
      </c>
      <c r="K14" s="25"/>
      <c r="L14" s="1">
        <f t="shared" si="5"/>
        <v>0</v>
      </c>
      <c r="M14" s="1">
        <f t="shared" si="6"/>
        <v>0</v>
      </c>
      <c r="N14" s="25">
        <v>17</v>
      </c>
      <c r="O14" s="1">
        <f t="shared" si="7"/>
        <v>1.7</v>
      </c>
      <c r="P14" s="1">
        <f t="shared" si="8"/>
        <v>54.4</v>
      </c>
      <c r="Q14" s="25"/>
      <c r="R14" s="1">
        <f t="shared" si="9"/>
        <v>0</v>
      </c>
      <c r="S14" s="1">
        <f t="shared" si="10"/>
        <v>0</v>
      </c>
      <c r="T14" s="25"/>
      <c r="U14" s="1">
        <f t="shared" si="11"/>
        <v>0</v>
      </c>
      <c r="V14" s="1">
        <f t="shared" si="12"/>
        <v>0</v>
      </c>
      <c r="W14" s="25"/>
      <c r="X14" s="1">
        <f t="shared" si="13"/>
        <v>0</v>
      </c>
      <c r="Y14" s="1">
        <f t="shared" si="14"/>
        <v>0</v>
      </c>
      <c r="Z14" s="25"/>
      <c r="AA14" s="1">
        <f t="shared" si="15"/>
        <v>0</v>
      </c>
      <c r="AB14" s="1">
        <f t="shared" si="16"/>
        <v>0</v>
      </c>
      <c r="AC14" s="25"/>
      <c r="AD14" s="1">
        <f t="shared" si="0"/>
        <v>0</v>
      </c>
      <c r="AE14" s="1">
        <f t="shared" si="17"/>
        <v>0</v>
      </c>
      <c r="AF14" s="25"/>
      <c r="AG14" s="1">
        <f t="shared" si="18"/>
        <v>0</v>
      </c>
      <c r="AH14" s="1">
        <f t="shared" si="19"/>
        <v>0</v>
      </c>
      <c r="AI14" s="1">
        <v>3.3</v>
      </c>
      <c r="AJ14" s="1">
        <f t="shared" si="20"/>
        <v>1.6500000000000001E-2</v>
      </c>
      <c r="AK14" s="1">
        <f t="shared" si="21"/>
        <v>0.52800000000000002</v>
      </c>
      <c r="AL14" s="1"/>
      <c r="AM14" s="1">
        <f t="shared" si="22"/>
        <v>0</v>
      </c>
      <c r="AN14" s="1">
        <f t="shared" si="23"/>
        <v>0</v>
      </c>
      <c r="AO14" s="12">
        <f t="shared" si="24"/>
        <v>1.7164999999999999</v>
      </c>
      <c r="AP14" s="13">
        <f t="shared" si="25"/>
        <v>54.927999999999997</v>
      </c>
    </row>
    <row r="15" spans="1:42">
      <c r="A15" s="28">
        <v>10</v>
      </c>
      <c r="B15" s="3" t="s">
        <v>68</v>
      </c>
      <c r="C15" s="70" t="s">
        <v>12</v>
      </c>
      <c r="D15" s="13">
        <v>125</v>
      </c>
      <c r="E15" s="25"/>
      <c r="F15" s="1">
        <f t="shared" si="1"/>
        <v>0</v>
      </c>
      <c r="G15" s="1">
        <f t="shared" si="2"/>
        <v>0</v>
      </c>
      <c r="H15" s="25"/>
      <c r="I15" s="1">
        <f t="shared" si="3"/>
        <v>0</v>
      </c>
      <c r="J15" s="1">
        <f t="shared" si="4"/>
        <v>0</v>
      </c>
      <c r="K15" s="25"/>
      <c r="L15" s="1">
        <f t="shared" si="5"/>
        <v>0</v>
      </c>
      <c r="M15" s="1">
        <f t="shared" si="6"/>
        <v>0</v>
      </c>
      <c r="N15" s="25"/>
      <c r="O15" s="1">
        <f t="shared" si="7"/>
        <v>0</v>
      </c>
      <c r="P15" s="1">
        <f t="shared" si="8"/>
        <v>0</v>
      </c>
      <c r="Q15" s="25">
        <v>72</v>
      </c>
      <c r="R15" s="1">
        <f t="shared" si="9"/>
        <v>14.4</v>
      </c>
      <c r="S15" s="1">
        <f t="shared" si="10"/>
        <v>1800</v>
      </c>
      <c r="T15" s="25"/>
      <c r="U15" s="1">
        <f t="shared" si="11"/>
        <v>0</v>
      </c>
      <c r="V15" s="1">
        <f t="shared" si="12"/>
        <v>0</v>
      </c>
      <c r="W15" s="25"/>
      <c r="X15" s="1">
        <f t="shared" si="13"/>
        <v>0</v>
      </c>
      <c r="Y15" s="1">
        <f t="shared" si="14"/>
        <v>0</v>
      </c>
      <c r="Z15" s="25"/>
      <c r="AA15" s="1">
        <f t="shared" si="15"/>
        <v>0</v>
      </c>
      <c r="AB15" s="1">
        <f t="shared" si="16"/>
        <v>0</v>
      </c>
      <c r="AC15" s="25"/>
      <c r="AD15" s="1">
        <f t="shared" si="0"/>
        <v>0</v>
      </c>
      <c r="AE15" s="1">
        <f t="shared" si="17"/>
        <v>0</v>
      </c>
      <c r="AF15" s="25"/>
      <c r="AG15" s="1">
        <f t="shared" si="18"/>
        <v>0</v>
      </c>
      <c r="AH15" s="1">
        <f t="shared" si="19"/>
        <v>0</v>
      </c>
      <c r="AI15" s="1"/>
      <c r="AJ15" s="1">
        <f t="shared" si="20"/>
        <v>0</v>
      </c>
      <c r="AK15" s="1">
        <f t="shared" si="21"/>
        <v>0</v>
      </c>
      <c r="AL15" s="1"/>
      <c r="AM15" s="1">
        <f t="shared" si="22"/>
        <v>0</v>
      </c>
      <c r="AN15" s="1">
        <f t="shared" si="23"/>
        <v>0</v>
      </c>
      <c r="AO15" s="12">
        <f t="shared" si="24"/>
        <v>14.4</v>
      </c>
      <c r="AP15" s="13">
        <f t="shared" si="25"/>
        <v>1800</v>
      </c>
    </row>
    <row r="16" spans="1:42">
      <c r="A16" s="28">
        <v>11</v>
      </c>
      <c r="B16" s="4" t="s">
        <v>33</v>
      </c>
      <c r="C16" s="70" t="s">
        <v>12</v>
      </c>
      <c r="D16" s="13">
        <v>165</v>
      </c>
      <c r="E16" s="25"/>
      <c r="F16" s="1">
        <f t="shared" si="1"/>
        <v>0</v>
      </c>
      <c r="G16" s="1">
        <f t="shared" si="2"/>
        <v>0</v>
      </c>
      <c r="H16" s="25"/>
      <c r="I16" s="1">
        <f t="shared" si="3"/>
        <v>0</v>
      </c>
      <c r="J16" s="1">
        <f t="shared" si="4"/>
        <v>0</v>
      </c>
      <c r="K16" s="25"/>
      <c r="L16" s="1">
        <f t="shared" si="5"/>
        <v>0</v>
      </c>
      <c r="M16" s="1">
        <f t="shared" si="6"/>
        <v>0</v>
      </c>
      <c r="N16" s="25">
        <v>2.5</v>
      </c>
      <c r="O16" s="1">
        <f t="shared" si="7"/>
        <v>0.25</v>
      </c>
      <c r="P16" s="1">
        <f t="shared" si="8"/>
        <v>41.25</v>
      </c>
      <c r="Q16" s="25"/>
      <c r="R16" s="1">
        <f t="shared" si="9"/>
        <v>0</v>
      </c>
      <c r="S16" s="1">
        <f t="shared" si="10"/>
        <v>0</v>
      </c>
      <c r="T16" s="25">
        <v>2.8</v>
      </c>
      <c r="U16" s="1">
        <f t="shared" si="11"/>
        <v>0.56000000000000005</v>
      </c>
      <c r="V16" s="1">
        <f t="shared" si="12"/>
        <v>92.4</v>
      </c>
      <c r="W16" s="25"/>
      <c r="X16" s="1">
        <f t="shared" si="13"/>
        <v>0</v>
      </c>
      <c r="Y16" s="1">
        <f t="shared" si="14"/>
        <v>0</v>
      </c>
      <c r="Z16" s="25"/>
      <c r="AA16" s="1">
        <f t="shared" si="15"/>
        <v>0</v>
      </c>
      <c r="AB16" s="1">
        <f t="shared" si="16"/>
        <v>0</v>
      </c>
      <c r="AC16" s="25"/>
      <c r="AD16" s="1">
        <f t="shared" si="0"/>
        <v>0</v>
      </c>
      <c r="AE16" s="1">
        <f t="shared" si="17"/>
        <v>0</v>
      </c>
      <c r="AF16" s="25">
        <v>10</v>
      </c>
      <c r="AG16" s="1">
        <f t="shared" si="18"/>
        <v>0.2</v>
      </c>
      <c r="AH16" s="1">
        <f t="shared" si="19"/>
        <v>33</v>
      </c>
      <c r="AI16" s="1"/>
      <c r="AJ16" s="1">
        <f t="shared" si="20"/>
        <v>0</v>
      </c>
      <c r="AK16" s="1">
        <f t="shared" si="21"/>
        <v>0</v>
      </c>
      <c r="AL16" s="1"/>
      <c r="AM16" s="1">
        <f t="shared" si="22"/>
        <v>0</v>
      </c>
      <c r="AN16" s="1">
        <f t="shared" si="23"/>
        <v>0</v>
      </c>
      <c r="AO16" s="12">
        <f t="shared" si="24"/>
        <v>1.01</v>
      </c>
      <c r="AP16" s="13">
        <f t="shared" si="25"/>
        <v>166.65</v>
      </c>
    </row>
    <row r="17" spans="1:42">
      <c r="A17" s="28">
        <v>12</v>
      </c>
      <c r="B17" s="3" t="s">
        <v>83</v>
      </c>
      <c r="C17" s="70" t="s">
        <v>12</v>
      </c>
      <c r="D17" s="13">
        <v>44</v>
      </c>
      <c r="E17" s="25"/>
      <c r="F17" s="1">
        <f t="shared" si="1"/>
        <v>0</v>
      </c>
      <c r="G17" s="1">
        <f t="shared" si="2"/>
        <v>0</v>
      </c>
      <c r="H17" s="25"/>
      <c r="I17" s="1">
        <f t="shared" si="3"/>
        <v>0</v>
      </c>
      <c r="J17" s="1">
        <f t="shared" si="4"/>
        <v>0</v>
      </c>
      <c r="K17" s="25"/>
      <c r="L17" s="1">
        <f t="shared" si="5"/>
        <v>0</v>
      </c>
      <c r="M17" s="1">
        <f t="shared" si="6"/>
        <v>0</v>
      </c>
      <c r="N17" s="25"/>
      <c r="O17" s="1">
        <f t="shared" si="7"/>
        <v>0</v>
      </c>
      <c r="P17" s="1">
        <f t="shared" si="8"/>
        <v>0</v>
      </c>
      <c r="Q17" s="25"/>
      <c r="R17" s="1">
        <f t="shared" si="9"/>
        <v>0</v>
      </c>
      <c r="S17" s="1">
        <f t="shared" si="10"/>
        <v>0</v>
      </c>
      <c r="T17" s="25"/>
      <c r="U17" s="1">
        <f t="shared" si="11"/>
        <v>0</v>
      </c>
      <c r="V17" s="1">
        <f t="shared" si="12"/>
        <v>0</v>
      </c>
      <c r="W17" s="25"/>
      <c r="X17" s="1">
        <f t="shared" si="13"/>
        <v>0</v>
      </c>
      <c r="Y17" s="1">
        <f t="shared" si="14"/>
        <v>0</v>
      </c>
      <c r="Z17" s="25"/>
      <c r="AA17" s="1">
        <f t="shared" si="15"/>
        <v>0</v>
      </c>
      <c r="AB17" s="1">
        <f t="shared" si="16"/>
        <v>0</v>
      </c>
      <c r="AC17" s="25"/>
      <c r="AD17" s="1">
        <f t="shared" si="0"/>
        <v>0</v>
      </c>
      <c r="AE17" s="1">
        <f t="shared" si="17"/>
        <v>0</v>
      </c>
      <c r="AF17" s="25"/>
      <c r="AG17" s="1">
        <f t="shared" si="18"/>
        <v>0</v>
      </c>
      <c r="AH17" s="1">
        <f t="shared" si="19"/>
        <v>0</v>
      </c>
      <c r="AI17" s="1">
        <v>1.5</v>
      </c>
      <c r="AJ17" s="1">
        <f t="shared" si="20"/>
        <v>7.4999999999999997E-3</v>
      </c>
      <c r="AK17" s="1">
        <f t="shared" si="21"/>
        <v>0.32999999999999996</v>
      </c>
      <c r="AL17" s="1"/>
      <c r="AM17" s="1">
        <f t="shared" si="22"/>
        <v>0</v>
      </c>
      <c r="AN17" s="1">
        <f t="shared" si="23"/>
        <v>0</v>
      </c>
      <c r="AO17" s="12">
        <f t="shared" si="24"/>
        <v>7.4999999999999997E-3</v>
      </c>
      <c r="AP17" s="13">
        <f t="shared" si="25"/>
        <v>0.32999999999999996</v>
      </c>
    </row>
    <row r="18" spans="1:42">
      <c r="A18" s="28">
        <v>13</v>
      </c>
      <c r="B18" s="27" t="s">
        <v>79</v>
      </c>
      <c r="C18" s="70" t="s">
        <v>12</v>
      </c>
      <c r="D18" s="13">
        <v>1800</v>
      </c>
      <c r="E18" s="25"/>
      <c r="F18" s="1">
        <f t="shared" si="1"/>
        <v>0</v>
      </c>
      <c r="G18" s="1">
        <f t="shared" si="2"/>
        <v>0</v>
      </c>
      <c r="H18" s="25"/>
      <c r="I18" s="1">
        <f t="shared" si="3"/>
        <v>0</v>
      </c>
      <c r="J18" s="1">
        <f t="shared" si="4"/>
        <v>0</v>
      </c>
      <c r="K18" s="25"/>
      <c r="L18" s="1">
        <f t="shared" si="5"/>
        <v>0</v>
      </c>
      <c r="M18" s="1">
        <f t="shared" si="6"/>
        <v>0</v>
      </c>
      <c r="N18" s="25">
        <v>0.05</v>
      </c>
      <c r="O18" s="1">
        <f t="shared" si="7"/>
        <v>5.0000000000000001E-3</v>
      </c>
      <c r="P18" s="1">
        <f t="shared" si="8"/>
        <v>9</v>
      </c>
      <c r="Q18" s="25"/>
      <c r="R18" s="1">
        <f t="shared" si="9"/>
        <v>0</v>
      </c>
      <c r="S18" s="1">
        <f t="shared" si="10"/>
        <v>0</v>
      </c>
      <c r="T18" s="25"/>
      <c r="U18" s="1">
        <f t="shared" si="11"/>
        <v>0</v>
      </c>
      <c r="V18" s="1">
        <f t="shared" si="12"/>
        <v>0</v>
      </c>
      <c r="W18" s="25"/>
      <c r="X18" s="1">
        <f t="shared" si="13"/>
        <v>0</v>
      </c>
      <c r="Y18" s="1">
        <f t="shared" si="14"/>
        <v>0</v>
      </c>
      <c r="Z18" s="25"/>
      <c r="AA18" s="1">
        <f t="shared" si="15"/>
        <v>0</v>
      </c>
      <c r="AB18" s="1">
        <f t="shared" si="16"/>
        <v>0</v>
      </c>
      <c r="AC18" s="25"/>
      <c r="AD18" s="1">
        <f t="shared" si="0"/>
        <v>0</v>
      </c>
      <c r="AE18" s="1">
        <f t="shared" si="17"/>
        <v>0</v>
      </c>
      <c r="AF18" s="25"/>
      <c r="AG18" s="1">
        <f t="shared" si="18"/>
        <v>0</v>
      </c>
      <c r="AH18" s="1">
        <f t="shared" si="19"/>
        <v>0</v>
      </c>
      <c r="AI18" s="1">
        <v>0.01</v>
      </c>
      <c r="AJ18" s="1">
        <f t="shared" si="20"/>
        <v>5.0000000000000002E-5</v>
      </c>
      <c r="AK18" s="1">
        <f t="shared" si="21"/>
        <v>9.0000000000000011E-2</v>
      </c>
      <c r="AL18" s="1"/>
      <c r="AM18" s="1">
        <f t="shared" si="22"/>
        <v>0</v>
      </c>
      <c r="AN18" s="1">
        <f t="shared" si="23"/>
        <v>0</v>
      </c>
      <c r="AO18" s="12">
        <f t="shared" si="24"/>
        <v>5.0499999999999998E-3</v>
      </c>
      <c r="AP18" s="13">
        <f t="shared" si="25"/>
        <v>9.09</v>
      </c>
    </row>
    <row r="19" spans="1:42">
      <c r="A19" s="28">
        <v>14</v>
      </c>
      <c r="B19" s="3" t="s">
        <v>60</v>
      </c>
      <c r="C19" s="70" t="s">
        <v>12</v>
      </c>
      <c r="D19" s="13">
        <v>350</v>
      </c>
      <c r="E19" s="25"/>
      <c r="F19" s="1">
        <f t="shared" si="1"/>
        <v>0</v>
      </c>
      <c r="G19" s="1">
        <f t="shared" si="2"/>
        <v>0</v>
      </c>
      <c r="H19" s="25"/>
      <c r="I19" s="1">
        <f t="shared" si="3"/>
        <v>0</v>
      </c>
      <c r="J19" s="1">
        <f t="shared" si="4"/>
        <v>0</v>
      </c>
      <c r="K19" s="25"/>
      <c r="L19" s="1">
        <f t="shared" si="5"/>
        <v>0</v>
      </c>
      <c r="M19" s="1">
        <f t="shared" si="6"/>
        <v>0</v>
      </c>
      <c r="N19" s="25"/>
      <c r="O19" s="1">
        <f t="shared" si="7"/>
        <v>0</v>
      </c>
      <c r="P19" s="1">
        <f t="shared" si="8"/>
        <v>0</v>
      </c>
      <c r="Q19" s="25"/>
      <c r="R19" s="1">
        <f t="shared" si="9"/>
        <v>0</v>
      </c>
      <c r="S19" s="1">
        <f t="shared" si="10"/>
        <v>0</v>
      </c>
      <c r="T19" s="25">
        <v>84.4</v>
      </c>
      <c r="U19" s="1">
        <f t="shared" si="11"/>
        <v>16.88</v>
      </c>
      <c r="V19" s="1">
        <f t="shared" si="12"/>
        <v>5908</v>
      </c>
      <c r="W19" s="25"/>
      <c r="X19" s="1">
        <f t="shared" si="13"/>
        <v>0</v>
      </c>
      <c r="Y19" s="1">
        <f t="shared" si="14"/>
        <v>0</v>
      </c>
      <c r="Z19" s="25"/>
      <c r="AA19" s="1">
        <f t="shared" si="15"/>
        <v>0</v>
      </c>
      <c r="AB19" s="1">
        <f t="shared" si="16"/>
        <v>0</v>
      </c>
      <c r="AC19" s="25"/>
      <c r="AD19" s="1">
        <f t="shared" si="0"/>
        <v>0</v>
      </c>
      <c r="AE19" s="1">
        <f t="shared" si="17"/>
        <v>0</v>
      </c>
      <c r="AF19" s="25"/>
      <c r="AG19" s="1">
        <f t="shared" si="18"/>
        <v>0</v>
      </c>
      <c r="AH19" s="1">
        <f t="shared" si="19"/>
        <v>0</v>
      </c>
      <c r="AI19" s="1"/>
      <c r="AJ19" s="1">
        <f t="shared" si="20"/>
        <v>0</v>
      </c>
      <c r="AK19" s="1">
        <f t="shared" si="21"/>
        <v>0</v>
      </c>
      <c r="AL19" s="1"/>
      <c r="AM19" s="1">
        <f t="shared" si="22"/>
        <v>0</v>
      </c>
      <c r="AN19" s="1">
        <f t="shared" si="23"/>
        <v>0</v>
      </c>
      <c r="AO19" s="12">
        <f t="shared" si="24"/>
        <v>16.88</v>
      </c>
      <c r="AP19" s="13">
        <f t="shared" si="25"/>
        <v>5908</v>
      </c>
    </row>
    <row r="20" spans="1:42">
      <c r="A20" s="28">
        <v>15</v>
      </c>
      <c r="B20" s="3" t="s">
        <v>61</v>
      </c>
      <c r="C20" s="70" t="s">
        <v>12</v>
      </c>
      <c r="D20" s="13">
        <v>146.66999999999999</v>
      </c>
      <c r="E20" s="25"/>
      <c r="F20" s="1">
        <f t="shared" si="1"/>
        <v>0</v>
      </c>
      <c r="G20" s="1">
        <f t="shared" si="2"/>
        <v>0</v>
      </c>
      <c r="H20" s="25"/>
      <c r="I20" s="1">
        <f t="shared" si="3"/>
        <v>0</v>
      </c>
      <c r="J20" s="1">
        <f t="shared" si="4"/>
        <v>0</v>
      </c>
      <c r="K20" s="25"/>
      <c r="L20" s="1">
        <f t="shared" si="5"/>
        <v>0</v>
      </c>
      <c r="M20" s="1">
        <f t="shared" si="6"/>
        <v>0</v>
      </c>
      <c r="N20" s="25"/>
      <c r="O20" s="1">
        <f t="shared" si="7"/>
        <v>0</v>
      </c>
      <c r="P20" s="1">
        <f t="shared" si="8"/>
        <v>0</v>
      </c>
      <c r="Q20" s="25"/>
      <c r="R20" s="1">
        <f t="shared" si="9"/>
        <v>0</v>
      </c>
      <c r="S20" s="1">
        <f t="shared" si="10"/>
        <v>0</v>
      </c>
      <c r="T20" s="25">
        <v>11.1</v>
      </c>
      <c r="U20" s="1">
        <f t="shared" si="11"/>
        <v>2.2200000000000002</v>
      </c>
      <c r="V20" s="1">
        <f t="shared" si="12"/>
        <v>325.60739999999998</v>
      </c>
      <c r="W20" s="25"/>
      <c r="X20" s="1">
        <f t="shared" si="13"/>
        <v>0</v>
      </c>
      <c r="Y20" s="1">
        <f t="shared" si="14"/>
        <v>0</v>
      </c>
      <c r="Z20" s="25"/>
      <c r="AA20" s="1">
        <f t="shared" si="15"/>
        <v>0</v>
      </c>
      <c r="AB20" s="1">
        <f t="shared" si="16"/>
        <v>0</v>
      </c>
      <c r="AC20" s="25"/>
      <c r="AD20" s="1">
        <f t="shared" si="0"/>
        <v>0</v>
      </c>
      <c r="AE20" s="1">
        <f t="shared" si="17"/>
        <v>0</v>
      </c>
      <c r="AF20" s="25"/>
      <c r="AG20" s="1">
        <f t="shared" si="18"/>
        <v>0</v>
      </c>
      <c r="AH20" s="1">
        <f t="shared" si="19"/>
        <v>0</v>
      </c>
      <c r="AI20" s="1"/>
      <c r="AJ20" s="1">
        <f t="shared" si="20"/>
        <v>0</v>
      </c>
      <c r="AK20" s="1">
        <f t="shared" si="21"/>
        <v>0</v>
      </c>
      <c r="AL20" s="1"/>
      <c r="AM20" s="1">
        <f t="shared" si="22"/>
        <v>0</v>
      </c>
      <c r="AN20" s="1">
        <f t="shared" si="23"/>
        <v>0</v>
      </c>
      <c r="AO20" s="12">
        <f t="shared" si="24"/>
        <v>2.2200000000000002</v>
      </c>
      <c r="AP20" s="13">
        <f t="shared" si="25"/>
        <v>325.60739999999998</v>
      </c>
    </row>
    <row r="21" spans="1:42">
      <c r="A21" s="28">
        <v>16</v>
      </c>
      <c r="B21" s="3" t="s">
        <v>78</v>
      </c>
      <c r="C21" s="70" t="s">
        <v>12</v>
      </c>
      <c r="D21" s="13">
        <v>342.11</v>
      </c>
      <c r="E21" s="25"/>
      <c r="F21" s="1">
        <f t="shared" si="1"/>
        <v>0</v>
      </c>
      <c r="G21" s="1">
        <f t="shared" si="2"/>
        <v>0</v>
      </c>
      <c r="H21" s="25"/>
      <c r="I21" s="1">
        <f t="shared" si="3"/>
        <v>0</v>
      </c>
      <c r="J21" s="1">
        <f t="shared" si="4"/>
        <v>0</v>
      </c>
      <c r="K21" s="25"/>
      <c r="L21" s="1">
        <f t="shared" si="5"/>
        <v>0</v>
      </c>
      <c r="M21" s="1">
        <f t="shared" si="6"/>
        <v>0</v>
      </c>
      <c r="N21" s="25"/>
      <c r="O21" s="1">
        <f t="shared" si="7"/>
        <v>0</v>
      </c>
      <c r="P21" s="1">
        <f t="shared" si="8"/>
        <v>0</v>
      </c>
      <c r="Q21" s="25"/>
      <c r="R21" s="1">
        <f t="shared" si="9"/>
        <v>0</v>
      </c>
      <c r="S21" s="1">
        <f t="shared" si="10"/>
        <v>0</v>
      </c>
      <c r="T21" s="25"/>
      <c r="U21" s="1">
        <f t="shared" si="11"/>
        <v>0</v>
      </c>
      <c r="V21" s="1">
        <f t="shared" si="12"/>
        <v>0</v>
      </c>
      <c r="W21" s="25"/>
      <c r="X21" s="1">
        <f t="shared" si="13"/>
        <v>0</v>
      </c>
      <c r="Y21" s="1">
        <f t="shared" si="14"/>
        <v>0</v>
      </c>
      <c r="Z21" s="25"/>
      <c r="AA21" s="1">
        <f t="shared" si="15"/>
        <v>0</v>
      </c>
      <c r="AB21" s="1">
        <f t="shared" si="16"/>
        <v>0</v>
      </c>
      <c r="AC21" s="25">
        <v>38</v>
      </c>
      <c r="AD21" s="1">
        <f t="shared" si="0"/>
        <v>1.9</v>
      </c>
      <c r="AE21" s="1">
        <f t="shared" si="17"/>
        <v>650.00900000000001</v>
      </c>
      <c r="AF21" s="25"/>
      <c r="AG21" s="1">
        <f t="shared" si="18"/>
        <v>0</v>
      </c>
      <c r="AH21" s="1">
        <f t="shared" si="19"/>
        <v>0</v>
      </c>
      <c r="AI21" s="1"/>
      <c r="AJ21" s="1">
        <f t="shared" si="20"/>
        <v>0</v>
      </c>
      <c r="AK21" s="1">
        <f t="shared" si="21"/>
        <v>0</v>
      </c>
      <c r="AL21" s="1"/>
      <c r="AM21" s="1">
        <f t="shared" si="22"/>
        <v>0</v>
      </c>
      <c r="AN21" s="1">
        <f t="shared" si="23"/>
        <v>0</v>
      </c>
      <c r="AO21" s="12">
        <f t="shared" si="24"/>
        <v>1.9</v>
      </c>
      <c r="AP21" s="13">
        <f t="shared" si="25"/>
        <v>650.00900000000001</v>
      </c>
    </row>
    <row r="22" spans="1:42">
      <c r="A22" s="28">
        <v>17</v>
      </c>
      <c r="B22" s="3" t="s">
        <v>17</v>
      </c>
      <c r="C22" s="70" t="s">
        <v>12</v>
      </c>
      <c r="D22" s="13">
        <v>68</v>
      </c>
      <c r="E22" s="25"/>
      <c r="F22" s="1">
        <f t="shared" si="1"/>
        <v>0</v>
      </c>
      <c r="G22" s="1">
        <f t="shared" si="2"/>
        <v>0</v>
      </c>
      <c r="H22" s="25"/>
      <c r="I22" s="1">
        <f t="shared" si="3"/>
        <v>0</v>
      </c>
      <c r="J22" s="1">
        <f t="shared" si="4"/>
        <v>0</v>
      </c>
      <c r="K22" s="25">
        <v>30</v>
      </c>
      <c r="L22" s="1">
        <f t="shared" si="5"/>
        <v>3</v>
      </c>
      <c r="M22" s="1">
        <f t="shared" si="6"/>
        <v>204</v>
      </c>
      <c r="N22" s="25"/>
      <c r="O22" s="1">
        <f t="shared" si="7"/>
        <v>0</v>
      </c>
      <c r="P22" s="1">
        <f t="shared" si="8"/>
        <v>0</v>
      </c>
      <c r="Q22" s="25"/>
      <c r="R22" s="1">
        <f t="shared" si="9"/>
        <v>0</v>
      </c>
      <c r="S22" s="1">
        <f t="shared" si="10"/>
        <v>0</v>
      </c>
      <c r="T22" s="25">
        <v>12.4</v>
      </c>
      <c r="U22" s="1">
        <f t="shared" si="11"/>
        <v>2.48</v>
      </c>
      <c r="V22" s="1">
        <f t="shared" si="12"/>
        <v>168.64</v>
      </c>
      <c r="W22" s="25"/>
      <c r="X22" s="1">
        <f t="shared" si="13"/>
        <v>0</v>
      </c>
      <c r="Y22" s="1">
        <f t="shared" si="14"/>
        <v>0</v>
      </c>
      <c r="Z22" s="25"/>
      <c r="AA22" s="1">
        <f t="shared" si="15"/>
        <v>0</v>
      </c>
      <c r="AB22" s="1">
        <f t="shared" si="16"/>
        <v>0</v>
      </c>
      <c r="AC22" s="25"/>
      <c r="AD22" s="1">
        <f t="shared" si="0"/>
        <v>0</v>
      </c>
      <c r="AE22" s="1">
        <f t="shared" si="17"/>
        <v>0</v>
      </c>
      <c r="AF22" s="25"/>
      <c r="AG22" s="1">
        <f t="shared" si="18"/>
        <v>0</v>
      </c>
      <c r="AH22" s="1">
        <f t="shared" si="19"/>
        <v>0</v>
      </c>
      <c r="AI22" s="1"/>
      <c r="AJ22" s="1">
        <f t="shared" si="20"/>
        <v>0</v>
      </c>
      <c r="AK22" s="1">
        <f t="shared" si="21"/>
        <v>0</v>
      </c>
      <c r="AL22" s="1"/>
      <c r="AM22" s="1">
        <f t="shared" si="22"/>
        <v>0</v>
      </c>
      <c r="AN22" s="1">
        <f t="shared" si="23"/>
        <v>0</v>
      </c>
      <c r="AO22" s="12">
        <f t="shared" si="24"/>
        <v>5.48</v>
      </c>
      <c r="AP22" s="13">
        <f t="shared" si="25"/>
        <v>372.64000000000004</v>
      </c>
    </row>
    <row r="23" spans="1:42">
      <c r="A23" s="28">
        <v>18</v>
      </c>
      <c r="B23" s="3" t="s">
        <v>77</v>
      </c>
      <c r="C23" s="70" t="s">
        <v>12</v>
      </c>
      <c r="D23" s="13">
        <v>1050</v>
      </c>
      <c r="E23" s="25"/>
      <c r="F23" s="1">
        <f t="shared" si="1"/>
        <v>0</v>
      </c>
      <c r="G23" s="1">
        <f t="shared" si="2"/>
        <v>0</v>
      </c>
      <c r="H23" s="25"/>
      <c r="I23" s="1">
        <f t="shared" si="3"/>
        <v>0</v>
      </c>
      <c r="J23" s="1">
        <f t="shared" si="4"/>
        <v>0</v>
      </c>
      <c r="K23" s="25"/>
      <c r="L23" s="1">
        <f t="shared" si="5"/>
        <v>0</v>
      </c>
      <c r="M23" s="1">
        <f t="shared" si="6"/>
        <v>0</v>
      </c>
      <c r="N23" s="25"/>
      <c r="O23" s="1">
        <f t="shared" si="7"/>
        <v>0</v>
      </c>
      <c r="P23" s="1">
        <f t="shared" si="8"/>
        <v>0</v>
      </c>
      <c r="Q23" s="25"/>
      <c r="R23" s="1">
        <f t="shared" si="9"/>
        <v>0</v>
      </c>
      <c r="S23" s="1">
        <f t="shared" si="10"/>
        <v>0</v>
      </c>
      <c r="T23" s="25"/>
      <c r="U23" s="1">
        <f t="shared" si="11"/>
        <v>0</v>
      </c>
      <c r="V23" s="1">
        <f t="shared" si="12"/>
        <v>0</v>
      </c>
      <c r="W23" s="25"/>
      <c r="X23" s="1">
        <f t="shared" si="13"/>
        <v>0</v>
      </c>
      <c r="Y23" s="1">
        <f t="shared" si="14"/>
        <v>0</v>
      </c>
      <c r="Z23" s="25"/>
      <c r="AA23" s="1">
        <f t="shared" si="15"/>
        <v>0</v>
      </c>
      <c r="AB23" s="1">
        <f t="shared" si="16"/>
        <v>0</v>
      </c>
      <c r="AC23" s="25">
        <v>4</v>
      </c>
      <c r="AD23" s="1">
        <f t="shared" si="0"/>
        <v>0.2</v>
      </c>
      <c r="AE23" s="1">
        <f t="shared" si="17"/>
        <v>210</v>
      </c>
      <c r="AF23" s="25"/>
      <c r="AG23" s="1">
        <f t="shared" si="18"/>
        <v>0</v>
      </c>
      <c r="AH23" s="1">
        <f t="shared" si="19"/>
        <v>0</v>
      </c>
      <c r="AI23" s="1"/>
      <c r="AJ23" s="1">
        <f t="shared" si="20"/>
        <v>0</v>
      </c>
      <c r="AK23" s="1">
        <f t="shared" si="21"/>
        <v>0</v>
      </c>
      <c r="AL23" s="1"/>
      <c r="AM23" s="1">
        <f t="shared" si="22"/>
        <v>0</v>
      </c>
      <c r="AN23" s="1">
        <f t="shared" si="23"/>
        <v>0</v>
      </c>
      <c r="AO23" s="12">
        <f t="shared" si="24"/>
        <v>0.2</v>
      </c>
      <c r="AP23" s="13">
        <f t="shared" si="25"/>
        <v>210</v>
      </c>
    </row>
    <row r="24" spans="1:42">
      <c r="A24" s="28">
        <v>19</v>
      </c>
      <c r="B24" s="3" t="s">
        <v>35</v>
      </c>
      <c r="C24" s="70" t="s">
        <v>12</v>
      </c>
      <c r="D24" s="13">
        <v>750</v>
      </c>
      <c r="E24" s="25"/>
      <c r="F24" s="1">
        <f t="shared" si="1"/>
        <v>0</v>
      </c>
      <c r="G24" s="1">
        <f t="shared" si="2"/>
        <v>0</v>
      </c>
      <c r="H24" s="25">
        <v>1</v>
      </c>
      <c r="I24" s="1">
        <f t="shared" si="3"/>
        <v>0.04</v>
      </c>
      <c r="J24" s="1">
        <f t="shared" si="4"/>
        <v>30</v>
      </c>
      <c r="K24" s="25"/>
      <c r="L24" s="1">
        <f t="shared" si="5"/>
        <v>0</v>
      </c>
      <c r="M24" s="1">
        <f t="shared" si="6"/>
        <v>0</v>
      </c>
      <c r="N24" s="25"/>
      <c r="O24" s="1">
        <f t="shared" si="7"/>
        <v>0</v>
      </c>
      <c r="P24" s="1">
        <f t="shared" si="8"/>
        <v>0</v>
      </c>
      <c r="Q24" s="25"/>
      <c r="R24" s="1">
        <f t="shared" si="9"/>
        <v>0</v>
      </c>
      <c r="S24" s="1">
        <f t="shared" si="10"/>
        <v>0</v>
      </c>
      <c r="T24" s="25"/>
      <c r="U24" s="1">
        <f t="shared" si="11"/>
        <v>0</v>
      </c>
      <c r="V24" s="1">
        <f t="shared" si="12"/>
        <v>0</v>
      </c>
      <c r="W24" s="25"/>
      <c r="X24" s="1">
        <f t="shared" si="13"/>
        <v>0</v>
      </c>
      <c r="Y24" s="1">
        <f t="shared" si="14"/>
        <v>0</v>
      </c>
      <c r="Z24" s="25"/>
      <c r="AA24" s="1">
        <f t="shared" si="15"/>
        <v>0</v>
      </c>
      <c r="AB24" s="1">
        <f t="shared" si="16"/>
        <v>0</v>
      </c>
      <c r="AC24" s="25"/>
      <c r="AD24" s="1">
        <f t="shared" si="0"/>
        <v>0</v>
      </c>
      <c r="AE24" s="1">
        <f t="shared" si="17"/>
        <v>0</v>
      </c>
      <c r="AF24" s="25"/>
      <c r="AG24" s="1">
        <f t="shared" si="18"/>
        <v>0</v>
      </c>
      <c r="AH24" s="1">
        <f t="shared" si="19"/>
        <v>0</v>
      </c>
      <c r="AI24" s="1"/>
      <c r="AJ24" s="1">
        <f t="shared" si="20"/>
        <v>0</v>
      </c>
      <c r="AK24" s="1">
        <f t="shared" si="21"/>
        <v>0</v>
      </c>
      <c r="AL24" s="1"/>
      <c r="AM24" s="1">
        <f t="shared" si="22"/>
        <v>0</v>
      </c>
      <c r="AN24" s="1">
        <f t="shared" si="23"/>
        <v>0</v>
      </c>
      <c r="AO24" s="12">
        <f t="shared" si="24"/>
        <v>0.04</v>
      </c>
      <c r="AP24" s="13">
        <f t="shared" si="25"/>
        <v>30</v>
      </c>
    </row>
    <row r="25" spans="1:42">
      <c r="A25" s="28">
        <v>20</v>
      </c>
      <c r="B25" s="3" t="s">
        <v>62</v>
      </c>
      <c r="C25" s="70" t="s">
        <v>53</v>
      </c>
      <c r="D25" s="13">
        <v>8.6999999999999993</v>
      </c>
      <c r="E25" s="25"/>
      <c r="F25" s="1">
        <f t="shared" si="1"/>
        <v>0</v>
      </c>
      <c r="G25" s="1">
        <f t="shared" si="2"/>
        <v>0</v>
      </c>
      <c r="H25" s="25"/>
      <c r="I25" s="1">
        <f t="shared" si="3"/>
        <v>0</v>
      </c>
      <c r="J25" s="1">
        <f t="shared" si="4"/>
        <v>0</v>
      </c>
      <c r="K25" s="25"/>
      <c r="L25" s="1">
        <f t="shared" si="5"/>
        <v>0</v>
      </c>
      <c r="M25" s="1">
        <f t="shared" si="6"/>
        <v>0</v>
      </c>
      <c r="N25" s="25"/>
      <c r="O25" s="1">
        <f t="shared" si="7"/>
        <v>0</v>
      </c>
      <c r="P25" s="1">
        <f t="shared" si="8"/>
        <v>0</v>
      </c>
      <c r="Q25" s="25"/>
      <c r="R25" s="1">
        <f t="shared" si="9"/>
        <v>0</v>
      </c>
      <c r="S25" s="1">
        <f t="shared" si="10"/>
        <v>0</v>
      </c>
      <c r="T25" s="25">
        <v>0.1</v>
      </c>
      <c r="U25" s="1">
        <f>T25*$T$5</f>
        <v>20</v>
      </c>
      <c r="V25" s="1">
        <f t="shared" si="12"/>
        <v>174</v>
      </c>
      <c r="W25" s="25"/>
      <c r="X25" s="1">
        <f t="shared" si="13"/>
        <v>0</v>
      </c>
      <c r="Y25" s="1">
        <f t="shared" si="14"/>
        <v>0</v>
      </c>
      <c r="Z25" s="25"/>
      <c r="AA25" s="1">
        <f t="shared" si="15"/>
        <v>0</v>
      </c>
      <c r="AB25" s="1">
        <f t="shared" si="16"/>
        <v>0</v>
      </c>
      <c r="AC25" s="25"/>
      <c r="AD25" s="1">
        <f t="shared" si="0"/>
        <v>0</v>
      </c>
      <c r="AE25" s="1">
        <f t="shared" si="17"/>
        <v>0</v>
      </c>
      <c r="AF25" s="25"/>
      <c r="AG25" s="1">
        <f t="shared" si="18"/>
        <v>0</v>
      </c>
      <c r="AH25" s="1">
        <f t="shared" si="19"/>
        <v>0</v>
      </c>
      <c r="AI25" s="1"/>
      <c r="AJ25" s="1">
        <f t="shared" si="20"/>
        <v>0</v>
      </c>
      <c r="AK25" s="1">
        <f t="shared" si="21"/>
        <v>0</v>
      </c>
      <c r="AL25" s="1"/>
      <c r="AM25" s="1">
        <f t="shared" si="22"/>
        <v>0</v>
      </c>
      <c r="AN25" s="1">
        <f t="shared" si="23"/>
        <v>0</v>
      </c>
      <c r="AO25" s="12">
        <f t="shared" si="24"/>
        <v>20</v>
      </c>
      <c r="AP25" s="13">
        <f t="shared" si="25"/>
        <v>174</v>
      </c>
    </row>
    <row r="26" spans="1:42">
      <c r="A26" s="28">
        <v>21</v>
      </c>
      <c r="B26" s="3" t="s">
        <v>65</v>
      </c>
      <c r="C26" s="70" t="s">
        <v>12</v>
      </c>
      <c r="D26" s="13">
        <v>378</v>
      </c>
      <c r="E26" s="25"/>
      <c r="F26" s="1">
        <f t="shared" si="1"/>
        <v>0</v>
      </c>
      <c r="G26" s="1">
        <f t="shared" si="2"/>
        <v>0</v>
      </c>
      <c r="H26" s="25"/>
      <c r="I26" s="1">
        <f t="shared" si="3"/>
        <v>0</v>
      </c>
      <c r="J26" s="1">
        <f t="shared" si="4"/>
        <v>0</v>
      </c>
      <c r="K26" s="25"/>
      <c r="L26" s="1">
        <f t="shared" si="5"/>
        <v>0</v>
      </c>
      <c r="M26" s="1">
        <f t="shared" si="6"/>
        <v>0</v>
      </c>
      <c r="N26" s="25"/>
      <c r="O26" s="1">
        <f t="shared" si="7"/>
        <v>0</v>
      </c>
      <c r="P26" s="1">
        <f t="shared" si="8"/>
        <v>0</v>
      </c>
      <c r="Q26" s="25"/>
      <c r="R26" s="1">
        <f t="shared" si="9"/>
        <v>0</v>
      </c>
      <c r="S26" s="1">
        <f t="shared" si="10"/>
        <v>0</v>
      </c>
      <c r="T26" s="25"/>
      <c r="U26" s="1">
        <f t="shared" si="11"/>
        <v>0</v>
      </c>
      <c r="V26" s="1">
        <f t="shared" si="12"/>
        <v>0</v>
      </c>
      <c r="W26" s="25"/>
      <c r="X26" s="1">
        <f t="shared" si="13"/>
        <v>0</v>
      </c>
      <c r="Y26" s="1">
        <f t="shared" si="14"/>
        <v>0</v>
      </c>
      <c r="Z26" s="25">
        <v>21.4</v>
      </c>
      <c r="AA26" s="1">
        <f t="shared" si="15"/>
        <v>0.42799999999999999</v>
      </c>
      <c r="AB26" s="1">
        <f t="shared" si="16"/>
        <v>161.78399999999999</v>
      </c>
      <c r="AC26" s="25"/>
      <c r="AD26" s="1">
        <f t="shared" si="0"/>
        <v>0</v>
      </c>
      <c r="AE26" s="1">
        <f t="shared" si="17"/>
        <v>0</v>
      </c>
      <c r="AF26" s="25"/>
      <c r="AG26" s="1">
        <f t="shared" si="18"/>
        <v>0</v>
      </c>
      <c r="AH26" s="1">
        <f t="shared" si="19"/>
        <v>0</v>
      </c>
      <c r="AI26" s="1"/>
      <c r="AJ26" s="1">
        <f t="shared" si="20"/>
        <v>0</v>
      </c>
      <c r="AK26" s="1">
        <f t="shared" si="21"/>
        <v>0</v>
      </c>
      <c r="AL26" s="1"/>
      <c r="AM26" s="1">
        <f t="shared" si="22"/>
        <v>0</v>
      </c>
      <c r="AN26" s="1">
        <f t="shared" si="23"/>
        <v>0</v>
      </c>
      <c r="AO26" s="12">
        <f t="shared" si="24"/>
        <v>0.42799999999999999</v>
      </c>
      <c r="AP26" s="13">
        <f t="shared" si="25"/>
        <v>161.78399999999999</v>
      </c>
    </row>
    <row r="27" spans="1:42">
      <c r="A27" s="28">
        <v>22</v>
      </c>
      <c r="B27" s="3" t="s">
        <v>84</v>
      </c>
      <c r="C27" s="70" t="s">
        <v>12</v>
      </c>
      <c r="D27" s="13">
        <v>418.75</v>
      </c>
      <c r="E27" s="25"/>
      <c r="F27" s="1">
        <f t="shared" si="1"/>
        <v>0</v>
      </c>
      <c r="G27" s="1">
        <f t="shared" si="2"/>
        <v>0</v>
      </c>
      <c r="H27" s="25"/>
      <c r="I27" s="1">
        <f t="shared" si="3"/>
        <v>0</v>
      </c>
      <c r="J27" s="1">
        <f t="shared" si="4"/>
        <v>0</v>
      </c>
      <c r="K27" s="25"/>
      <c r="L27" s="1">
        <f t="shared" si="5"/>
        <v>0</v>
      </c>
      <c r="M27" s="1">
        <f t="shared" si="6"/>
        <v>0</v>
      </c>
      <c r="N27" s="25"/>
      <c r="O27" s="1">
        <f t="shared" si="7"/>
        <v>0</v>
      </c>
      <c r="P27" s="1">
        <f t="shared" si="8"/>
        <v>0</v>
      </c>
      <c r="Q27" s="25"/>
      <c r="R27" s="1">
        <f t="shared" si="9"/>
        <v>0</v>
      </c>
      <c r="S27" s="1">
        <f t="shared" si="10"/>
        <v>0</v>
      </c>
      <c r="T27" s="25"/>
      <c r="U27" s="1">
        <f t="shared" si="11"/>
        <v>0</v>
      </c>
      <c r="V27" s="1">
        <f t="shared" si="12"/>
        <v>0</v>
      </c>
      <c r="W27" s="25"/>
      <c r="X27" s="1">
        <f t="shared" si="13"/>
        <v>0</v>
      </c>
      <c r="Y27" s="1">
        <f t="shared" si="14"/>
        <v>0</v>
      </c>
      <c r="Z27" s="25"/>
      <c r="AA27" s="1">
        <f t="shared" si="15"/>
        <v>0</v>
      </c>
      <c r="AB27" s="1">
        <f t="shared" si="16"/>
        <v>0</v>
      </c>
      <c r="AC27" s="25"/>
      <c r="AD27" s="1">
        <f t="shared" si="0"/>
        <v>0</v>
      </c>
      <c r="AE27" s="1">
        <f t="shared" si="17"/>
        <v>0</v>
      </c>
      <c r="AF27" s="25"/>
      <c r="AG27" s="1">
        <f t="shared" si="18"/>
        <v>0</v>
      </c>
      <c r="AH27" s="1">
        <f t="shared" si="19"/>
        <v>0</v>
      </c>
      <c r="AI27" s="1">
        <v>6</v>
      </c>
      <c r="AJ27" s="1">
        <f t="shared" si="20"/>
        <v>0.03</v>
      </c>
      <c r="AK27" s="1">
        <f t="shared" si="21"/>
        <v>12.5625</v>
      </c>
      <c r="AL27" s="1"/>
      <c r="AM27" s="1">
        <f t="shared" si="22"/>
        <v>0</v>
      </c>
      <c r="AN27" s="1">
        <f t="shared" si="23"/>
        <v>0</v>
      </c>
      <c r="AO27" s="12">
        <f t="shared" si="24"/>
        <v>0.03</v>
      </c>
      <c r="AP27" s="13">
        <f t="shared" si="25"/>
        <v>12.5625</v>
      </c>
    </row>
    <row r="28" spans="1:42">
      <c r="A28" s="28">
        <v>23</v>
      </c>
      <c r="B28" s="3" t="s">
        <v>85</v>
      </c>
      <c r="C28" s="60" t="s">
        <v>12</v>
      </c>
      <c r="D28" s="13">
        <v>32</v>
      </c>
      <c r="E28" s="25"/>
      <c r="F28" s="1">
        <f t="shared" si="1"/>
        <v>0</v>
      </c>
      <c r="G28" s="1">
        <f t="shared" si="2"/>
        <v>0</v>
      </c>
      <c r="H28" s="25"/>
      <c r="I28" s="1">
        <f t="shared" si="3"/>
        <v>0</v>
      </c>
      <c r="J28" s="1">
        <f t="shared" si="4"/>
        <v>0</v>
      </c>
      <c r="K28" s="25"/>
      <c r="L28" s="1">
        <f t="shared" si="5"/>
        <v>0</v>
      </c>
      <c r="M28" s="1">
        <f t="shared" si="6"/>
        <v>0</v>
      </c>
      <c r="N28" s="25"/>
      <c r="O28" s="1">
        <f t="shared" si="7"/>
        <v>0</v>
      </c>
      <c r="P28" s="1">
        <f t="shared" si="8"/>
        <v>0</v>
      </c>
      <c r="Q28" s="25"/>
      <c r="R28" s="1">
        <f t="shared" si="9"/>
        <v>0</v>
      </c>
      <c r="S28" s="1">
        <f t="shared" si="10"/>
        <v>0</v>
      </c>
      <c r="T28" s="25"/>
      <c r="U28" s="1">
        <f>T28*$T$5/1000</f>
        <v>0</v>
      </c>
      <c r="V28" s="1">
        <f t="shared" si="12"/>
        <v>0</v>
      </c>
      <c r="W28" s="25"/>
      <c r="X28" s="1">
        <f t="shared" si="13"/>
        <v>0</v>
      </c>
      <c r="Y28" s="1">
        <f t="shared" si="14"/>
        <v>0</v>
      </c>
      <c r="Z28" s="1"/>
      <c r="AA28" s="1">
        <f t="shared" si="15"/>
        <v>0</v>
      </c>
      <c r="AB28" s="1">
        <f t="shared" si="16"/>
        <v>0</v>
      </c>
      <c r="AC28" s="25"/>
      <c r="AD28" s="1">
        <f t="shared" si="0"/>
        <v>0</v>
      </c>
      <c r="AE28" s="1">
        <f t="shared" si="17"/>
        <v>0</v>
      </c>
      <c r="AF28" s="1">
        <v>60</v>
      </c>
      <c r="AG28" s="1">
        <f t="shared" si="18"/>
        <v>1.2</v>
      </c>
      <c r="AH28" s="1">
        <f t="shared" si="19"/>
        <v>38.4</v>
      </c>
      <c r="AI28" s="1"/>
      <c r="AJ28" s="1">
        <f t="shared" si="20"/>
        <v>0</v>
      </c>
      <c r="AK28" s="1">
        <f t="shared" si="21"/>
        <v>0</v>
      </c>
      <c r="AL28" s="1"/>
      <c r="AM28" s="1">
        <f t="shared" si="22"/>
        <v>0</v>
      </c>
      <c r="AN28" s="1">
        <f t="shared" si="23"/>
        <v>0</v>
      </c>
      <c r="AO28" s="12">
        <f t="shared" si="24"/>
        <v>1.2</v>
      </c>
      <c r="AP28" s="13">
        <f t="shared" si="25"/>
        <v>38.4</v>
      </c>
    </row>
    <row r="29" spans="1:42">
      <c r="A29" s="28">
        <v>24</v>
      </c>
      <c r="B29" s="27" t="s">
        <v>71</v>
      </c>
      <c r="C29" s="14" t="s">
        <v>13</v>
      </c>
      <c r="D29" s="13">
        <v>105</v>
      </c>
      <c r="E29" s="25"/>
      <c r="F29" s="1">
        <f t="shared" si="1"/>
        <v>0</v>
      </c>
      <c r="G29" s="1">
        <f t="shared" si="2"/>
        <v>0</v>
      </c>
      <c r="H29" s="25"/>
      <c r="I29" s="1">
        <f t="shared" si="3"/>
        <v>0</v>
      </c>
      <c r="J29" s="1">
        <f t="shared" si="4"/>
        <v>0</v>
      </c>
      <c r="K29" s="25"/>
      <c r="L29" s="1">
        <f t="shared" si="5"/>
        <v>0</v>
      </c>
      <c r="M29" s="1">
        <f t="shared" si="6"/>
        <v>0</v>
      </c>
      <c r="N29" s="25"/>
      <c r="O29" s="1">
        <f t="shared" si="7"/>
        <v>0</v>
      </c>
      <c r="P29" s="1">
        <f t="shared" si="8"/>
        <v>0</v>
      </c>
      <c r="Q29" s="25"/>
      <c r="R29" s="1">
        <f t="shared" si="9"/>
        <v>0</v>
      </c>
      <c r="S29" s="1">
        <f t="shared" si="10"/>
        <v>0</v>
      </c>
      <c r="T29" s="25"/>
      <c r="U29" s="1">
        <f t="shared" si="11"/>
        <v>0</v>
      </c>
      <c r="V29" s="1">
        <f t="shared" si="12"/>
        <v>0</v>
      </c>
      <c r="W29" s="25">
        <v>200</v>
      </c>
      <c r="X29" s="1">
        <f t="shared" si="13"/>
        <v>10</v>
      </c>
      <c r="Y29" s="1">
        <f t="shared" si="14"/>
        <v>1050</v>
      </c>
      <c r="Z29" s="25"/>
      <c r="AA29" s="1">
        <f t="shared" si="15"/>
        <v>0</v>
      </c>
      <c r="AB29" s="1">
        <f t="shared" si="16"/>
        <v>0</v>
      </c>
      <c r="AC29" s="25"/>
      <c r="AD29" s="1">
        <f t="shared" si="0"/>
        <v>0</v>
      </c>
      <c r="AE29" s="1">
        <f t="shared" si="17"/>
        <v>0</v>
      </c>
      <c r="AF29" s="1"/>
      <c r="AG29" s="1">
        <f t="shared" si="18"/>
        <v>0</v>
      </c>
      <c r="AH29" s="1">
        <f t="shared" si="19"/>
        <v>0</v>
      </c>
      <c r="AI29" s="1"/>
      <c r="AJ29" s="1">
        <f t="shared" si="20"/>
        <v>0</v>
      </c>
      <c r="AK29" s="1">
        <f t="shared" si="21"/>
        <v>0</v>
      </c>
      <c r="AL29" s="1"/>
      <c r="AM29" s="1">
        <f t="shared" si="22"/>
        <v>0</v>
      </c>
      <c r="AN29" s="1">
        <f t="shared" si="23"/>
        <v>0</v>
      </c>
      <c r="AO29" s="12">
        <f t="shared" si="24"/>
        <v>10</v>
      </c>
      <c r="AP29" s="13">
        <f t="shared" si="25"/>
        <v>1050</v>
      </c>
    </row>
    <row r="30" spans="1:42">
      <c r="A30" s="28">
        <v>25</v>
      </c>
      <c r="B30" s="27" t="s">
        <v>72</v>
      </c>
      <c r="C30" s="63" t="s">
        <v>12</v>
      </c>
      <c r="D30" s="13">
        <v>230</v>
      </c>
      <c r="E30" s="25"/>
      <c r="F30" s="1"/>
      <c r="G30" s="1"/>
      <c r="H30" s="25"/>
      <c r="I30" s="1"/>
      <c r="J30" s="1"/>
      <c r="K30" s="25"/>
      <c r="L30" s="1"/>
      <c r="M30" s="1"/>
      <c r="N30" s="1"/>
      <c r="O30" s="1"/>
      <c r="P30" s="1"/>
      <c r="Q30" s="1"/>
      <c r="R30" s="1"/>
      <c r="S30" s="1"/>
      <c r="T30" s="25"/>
      <c r="U30" s="1"/>
      <c r="V30" s="1"/>
      <c r="W30" s="25"/>
      <c r="X30" s="1"/>
      <c r="Y30" s="1"/>
      <c r="Z30" s="25"/>
      <c r="AA30" s="1"/>
      <c r="AB30" s="1"/>
      <c r="AC30" s="25"/>
      <c r="AD30" s="1"/>
      <c r="AE30" s="1"/>
      <c r="AF30" s="1">
        <v>30</v>
      </c>
      <c r="AG30" s="1">
        <f t="shared" si="18"/>
        <v>0.6</v>
      </c>
      <c r="AH30" s="1">
        <f t="shared" si="19"/>
        <v>138</v>
      </c>
      <c r="AI30" s="1"/>
      <c r="AJ30" s="1">
        <f t="shared" si="20"/>
        <v>0</v>
      </c>
      <c r="AK30" s="1">
        <f t="shared" si="21"/>
        <v>0</v>
      </c>
      <c r="AL30" s="1"/>
      <c r="AM30" s="1"/>
      <c r="AN30" s="1"/>
      <c r="AO30" s="12">
        <f t="shared" si="24"/>
        <v>0.6</v>
      </c>
      <c r="AP30" s="13">
        <f t="shared" si="25"/>
        <v>138</v>
      </c>
    </row>
    <row r="31" spans="1:42">
      <c r="A31" s="28">
        <v>26</v>
      </c>
      <c r="B31" s="27" t="s">
        <v>86</v>
      </c>
      <c r="C31" s="63" t="s">
        <v>12</v>
      </c>
      <c r="D31" s="13">
        <v>320</v>
      </c>
      <c r="E31" s="25"/>
      <c r="F31" s="1"/>
      <c r="G31" s="1"/>
      <c r="H31" s="25"/>
      <c r="I31" s="1"/>
      <c r="J31" s="1"/>
      <c r="K31" s="25"/>
      <c r="L31" s="1"/>
      <c r="M31" s="1"/>
      <c r="N31" s="1"/>
      <c r="O31" s="1"/>
      <c r="P31" s="1"/>
      <c r="Q31" s="1"/>
      <c r="R31" s="1"/>
      <c r="S31" s="1"/>
      <c r="T31" s="25"/>
      <c r="U31" s="1"/>
      <c r="V31" s="1"/>
      <c r="W31" s="25"/>
      <c r="X31" s="1"/>
      <c r="Y31" s="1"/>
      <c r="Z31" s="25"/>
      <c r="AA31" s="1"/>
      <c r="AB31" s="1"/>
      <c r="AC31" s="25"/>
      <c r="AD31" s="1"/>
      <c r="AE31" s="1"/>
      <c r="AF31" s="1">
        <v>30</v>
      </c>
      <c r="AG31" s="1">
        <f t="shared" si="18"/>
        <v>0.6</v>
      </c>
      <c r="AH31" s="1">
        <f t="shared" si="19"/>
        <v>192</v>
      </c>
      <c r="AI31" s="1"/>
      <c r="AJ31" s="1">
        <f t="shared" si="20"/>
        <v>0</v>
      </c>
      <c r="AK31" s="1">
        <f t="shared" si="21"/>
        <v>0</v>
      </c>
      <c r="AL31" s="1"/>
      <c r="AM31" s="1"/>
      <c r="AN31" s="1"/>
      <c r="AO31" s="12">
        <f t="shared" si="24"/>
        <v>0.6</v>
      </c>
      <c r="AP31" s="13">
        <f t="shared" si="25"/>
        <v>192</v>
      </c>
    </row>
    <row r="32" spans="1:42">
      <c r="A32" s="28">
        <v>27</v>
      </c>
      <c r="B32" s="27" t="s">
        <v>66</v>
      </c>
      <c r="C32" s="68" t="s">
        <v>12</v>
      </c>
      <c r="D32" s="13">
        <v>1000</v>
      </c>
      <c r="E32" s="25"/>
      <c r="F32" s="1"/>
      <c r="G32" s="1"/>
      <c r="H32" s="25"/>
      <c r="I32" s="1"/>
      <c r="J32" s="1"/>
      <c r="K32" s="25"/>
      <c r="L32" s="1"/>
      <c r="M32" s="1"/>
      <c r="N32" s="1"/>
      <c r="O32" s="1"/>
      <c r="P32" s="1"/>
      <c r="Q32" s="1"/>
      <c r="R32" s="1"/>
      <c r="S32" s="1"/>
      <c r="T32" s="25"/>
      <c r="U32" s="1"/>
      <c r="V32" s="1"/>
      <c r="W32" s="25"/>
      <c r="X32" s="1"/>
      <c r="Y32" s="1"/>
      <c r="Z32" s="25"/>
      <c r="AA32" s="1"/>
      <c r="AB32" s="1"/>
      <c r="AC32" s="25"/>
      <c r="AD32" s="1"/>
      <c r="AE32" s="1"/>
      <c r="AF32" s="1">
        <v>0.17</v>
      </c>
      <c r="AG32" s="1">
        <f t="shared" si="18"/>
        <v>3.4000000000000002E-3</v>
      </c>
      <c r="AH32" s="1">
        <f t="shared" si="19"/>
        <v>3.4000000000000004</v>
      </c>
      <c r="AI32" s="1"/>
      <c r="AJ32" s="1">
        <f>AI32*$AI$5/1000</f>
        <v>0</v>
      </c>
      <c r="AK32" s="1">
        <f t="shared" si="21"/>
        <v>0</v>
      </c>
      <c r="AL32" s="1"/>
      <c r="AM32" s="1"/>
      <c r="AN32" s="1"/>
      <c r="AO32" s="12">
        <f t="shared" si="24"/>
        <v>3.4000000000000002E-3</v>
      </c>
      <c r="AP32" s="13">
        <f t="shared" si="25"/>
        <v>3.4000000000000004</v>
      </c>
    </row>
    <row r="33" spans="1:42">
      <c r="A33" s="28"/>
      <c r="B33" s="3"/>
      <c r="C33" s="3"/>
      <c r="D33" s="1"/>
      <c r="E33" s="1"/>
      <c r="F33" s="1"/>
      <c r="G33" s="1">
        <f>SUM(G6:G32)</f>
        <v>801.66800000000012</v>
      </c>
      <c r="H33" s="1"/>
      <c r="I33" s="1"/>
      <c r="J33" s="1">
        <f>SUM(J6:J32)</f>
        <v>83.4</v>
      </c>
      <c r="K33" s="1"/>
      <c r="L33" s="1"/>
      <c r="M33" s="1">
        <f>SUM(M6:M32)</f>
        <v>204</v>
      </c>
      <c r="N33" s="1"/>
      <c r="O33" s="1"/>
      <c r="P33" s="1">
        <f>SUM(P6:P32)</f>
        <v>516.58399999999995</v>
      </c>
      <c r="Q33" s="1"/>
      <c r="R33" s="1"/>
      <c r="S33" s="1">
        <f>SUM(S6:S32)</f>
        <v>3354.7628000000004</v>
      </c>
      <c r="T33" s="1"/>
      <c r="U33" s="1"/>
      <c r="V33" s="1">
        <f>SUM(V6:V32)</f>
        <v>6921.8746000000001</v>
      </c>
      <c r="W33" s="1"/>
      <c r="X33" s="1"/>
      <c r="Y33" s="1">
        <f>SUM(Y6:Y32)</f>
        <v>1050</v>
      </c>
      <c r="Z33" s="1"/>
      <c r="AA33" s="1"/>
      <c r="AB33" s="1">
        <f>SUM(AB6:AB32)</f>
        <v>188.48399999999998</v>
      </c>
      <c r="AC33" s="1"/>
      <c r="AD33" s="1"/>
      <c r="AE33" s="1">
        <f>SUM(AE6:AE32)</f>
        <v>873.35900000000004</v>
      </c>
      <c r="AF33" s="1"/>
      <c r="AG33" s="1"/>
      <c r="AH33" s="1">
        <f>SUM(AH6:AH32)</f>
        <v>404.91879999999998</v>
      </c>
      <c r="AI33" s="1"/>
      <c r="AJ33" s="1"/>
      <c r="AK33" s="1">
        <f>SUM(AK6:AK32)</f>
        <v>17.99813</v>
      </c>
      <c r="AL33" s="1"/>
      <c r="AM33" s="1"/>
      <c r="AN33" s="1">
        <f>SUM(AN6:AN32)</f>
        <v>0</v>
      </c>
      <c r="AO33" s="1"/>
      <c r="AP33" s="1"/>
    </row>
    <row r="34" spans="1:42">
      <c r="A34" s="3"/>
      <c r="B34" s="15" t="s">
        <v>11</v>
      </c>
      <c r="C34" s="15"/>
      <c r="D34" s="16"/>
      <c r="E34" s="16"/>
      <c r="F34" s="16"/>
      <c r="G34" s="17">
        <f>G33/E5</f>
        <v>20.041700000000002</v>
      </c>
      <c r="H34" s="17"/>
      <c r="I34" s="17"/>
      <c r="J34" s="17">
        <f>J33/H5</f>
        <v>2.085</v>
      </c>
      <c r="K34" s="17"/>
      <c r="L34" s="17"/>
      <c r="M34" s="17">
        <f>M33/K5</f>
        <v>2.04</v>
      </c>
      <c r="N34" s="17"/>
      <c r="O34" s="17"/>
      <c r="P34" s="17">
        <f>P33/N5</f>
        <v>5.1658399999999993</v>
      </c>
      <c r="Q34" s="17"/>
      <c r="R34" s="17"/>
      <c r="S34" s="17">
        <f>S33/Q5</f>
        <v>16.773814000000002</v>
      </c>
      <c r="T34" s="17"/>
      <c r="U34" s="17"/>
      <c r="V34" s="17">
        <f>V33/T5</f>
        <v>34.609372999999998</v>
      </c>
      <c r="W34" s="17"/>
      <c r="X34" s="17"/>
      <c r="Y34" s="17">
        <f>Y33/W5</f>
        <v>21</v>
      </c>
      <c r="Z34" s="17"/>
      <c r="AA34" s="17"/>
      <c r="AB34" s="17">
        <f>AB33/Z5</f>
        <v>9.424199999999999</v>
      </c>
      <c r="AC34" s="17"/>
      <c r="AD34" s="17"/>
      <c r="AE34" s="17">
        <f>AE33/AC5</f>
        <v>17.467179999999999</v>
      </c>
      <c r="AF34" s="17"/>
      <c r="AG34" s="17"/>
      <c r="AH34" s="17">
        <f>AH33/AF5</f>
        <v>20.245939999999997</v>
      </c>
      <c r="AI34" s="17"/>
      <c r="AJ34" s="17"/>
      <c r="AK34" s="17">
        <f>AK33/AI5</f>
        <v>3.5996259999999998</v>
      </c>
      <c r="AL34" s="17"/>
      <c r="AM34" s="17"/>
      <c r="AN34" s="17" t="e">
        <f>AN33/AL5</f>
        <v>#DIV/0!</v>
      </c>
      <c r="AO34" s="17"/>
      <c r="AP34" s="17">
        <f>SUM(AP6:AP33)</f>
        <v>14417.04933</v>
      </c>
    </row>
    <row r="35" spans="1:42">
      <c r="A35" s="18"/>
      <c r="B35" s="19"/>
      <c r="C35" s="19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>
      <c r="C36" s="18"/>
      <c r="I36" s="18"/>
    </row>
    <row r="37" spans="1:42">
      <c r="B37" s="4" t="s">
        <v>14</v>
      </c>
      <c r="C37" s="18"/>
      <c r="D37" s="22"/>
      <c r="E37" s="22"/>
      <c r="F37" s="22"/>
      <c r="G37" s="22"/>
      <c r="H37" s="22"/>
      <c r="I37" s="18" t="s">
        <v>49</v>
      </c>
    </row>
    <row r="38" spans="1:42">
      <c r="C38" s="18"/>
      <c r="I38" s="18"/>
    </row>
    <row r="39" spans="1:42">
      <c r="B39" s="4" t="s">
        <v>39</v>
      </c>
      <c r="C39" s="18"/>
      <c r="D39" s="22"/>
      <c r="E39" s="22"/>
      <c r="F39" s="22"/>
      <c r="G39" s="22"/>
      <c r="H39" s="22"/>
      <c r="I39" s="18" t="s">
        <v>50</v>
      </c>
    </row>
    <row r="40" spans="1:42">
      <c r="C40" s="18"/>
    </row>
  </sheetData>
  <mergeCells count="16">
    <mergeCell ref="AL5:AN5"/>
    <mergeCell ref="A1:AP1"/>
    <mergeCell ref="A3:A5"/>
    <mergeCell ref="B4:D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</mergeCells>
  <pageMargins left="0" right="0" top="0.19685039370078741" bottom="0" header="0.31496062992125984" footer="0.31496062992125984"/>
  <pageSetup paperSize="9" scale="5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opLeftCell="A19" zoomScale="80" zoomScaleNormal="80" workbookViewId="0">
      <selection activeCell="A27" sqref="A27:G27"/>
    </sheetView>
  </sheetViews>
  <sheetFormatPr defaultRowHeight="15"/>
  <cols>
    <col min="1" max="4" width="9.140625" style="30"/>
    <col min="5" max="5" width="29.85546875" style="30" customWidth="1"/>
    <col min="6" max="16384" width="9.140625" style="30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45</v>
      </c>
      <c r="F2" s="4"/>
    </row>
    <row r="3" spans="1:7">
      <c r="A3" s="4"/>
      <c r="B3" s="4"/>
      <c r="C3" s="4"/>
      <c r="D3" s="4"/>
      <c r="E3" s="22"/>
      <c r="F3" s="4" t="s">
        <v>47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31"/>
      <c r="C5" s="31"/>
      <c r="D5" s="31"/>
      <c r="E5" s="32" t="s">
        <v>20</v>
      </c>
      <c r="F5" s="31"/>
      <c r="G5" s="31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3" t="s">
        <v>91</v>
      </c>
      <c r="F7" s="3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89" t="s">
        <v>21</v>
      </c>
      <c r="B10" s="89"/>
      <c r="C10" s="89"/>
      <c r="D10" s="90" t="s">
        <v>22</v>
      </c>
      <c r="E10" s="75" t="s">
        <v>23</v>
      </c>
      <c r="F10" s="91" t="s">
        <v>24</v>
      </c>
      <c r="G10" s="91" t="s">
        <v>25</v>
      </c>
    </row>
    <row r="11" spans="1:7">
      <c r="A11" s="35" t="s">
        <v>26</v>
      </c>
      <c r="B11" s="35" t="s">
        <v>27</v>
      </c>
      <c r="C11" s="35" t="s">
        <v>28</v>
      </c>
      <c r="D11" s="90"/>
      <c r="E11" s="77"/>
      <c r="F11" s="92"/>
      <c r="G11" s="92"/>
    </row>
    <row r="12" spans="1:7">
      <c r="A12" s="35"/>
      <c r="B12" s="35"/>
      <c r="C12" s="35"/>
      <c r="D12" s="36"/>
      <c r="E12" s="28" t="s">
        <v>36</v>
      </c>
      <c r="F12" s="37"/>
      <c r="G12" s="37"/>
    </row>
    <row r="13" spans="1:7">
      <c r="A13" s="3"/>
      <c r="B13" s="3"/>
      <c r="C13" s="3"/>
      <c r="D13" s="3"/>
      <c r="E13" s="38" t="s">
        <v>30</v>
      </c>
      <c r="F13" s="3"/>
      <c r="G13" s="39"/>
    </row>
    <row r="14" spans="1:7">
      <c r="A14" s="35">
        <v>4.8099999999999996</v>
      </c>
      <c r="B14" s="35">
        <v>6.41</v>
      </c>
      <c r="C14" s="35">
        <v>48.59</v>
      </c>
      <c r="D14" s="35">
        <v>271.39999999999998</v>
      </c>
      <c r="E14" s="40" t="s">
        <v>69</v>
      </c>
      <c r="F14" s="35">
        <v>200</v>
      </c>
      <c r="G14" s="39">
        <f>ПП!S34</f>
        <v>16.773814000000002</v>
      </c>
    </row>
    <row r="15" spans="1:7">
      <c r="A15" s="35">
        <v>19.09</v>
      </c>
      <c r="B15" s="35">
        <v>4.32</v>
      </c>
      <c r="C15" s="35">
        <v>13.37</v>
      </c>
      <c r="D15" s="35">
        <v>168.7</v>
      </c>
      <c r="E15" s="40" t="s">
        <v>59</v>
      </c>
      <c r="F15" s="35">
        <v>100</v>
      </c>
      <c r="G15" s="39">
        <f>ПП!V34</f>
        <v>34.609372999999998</v>
      </c>
    </row>
    <row r="16" spans="1:7">
      <c r="A16" s="35">
        <v>2.2799999999999998</v>
      </c>
      <c r="B16" s="35">
        <v>0.28000000000000003</v>
      </c>
      <c r="C16" s="35">
        <v>14.76</v>
      </c>
      <c r="D16" s="35">
        <v>70.3</v>
      </c>
      <c r="E16" s="27" t="s">
        <v>18</v>
      </c>
      <c r="F16" s="35">
        <v>30</v>
      </c>
      <c r="G16" s="39">
        <f>ПП!M34</f>
        <v>2.04</v>
      </c>
    </row>
    <row r="17" spans="1:7">
      <c r="A17" s="35">
        <v>0.98</v>
      </c>
      <c r="B17" s="35">
        <v>0.05</v>
      </c>
      <c r="C17" s="35">
        <v>15.64</v>
      </c>
      <c r="D17" s="35">
        <v>66.900000000000006</v>
      </c>
      <c r="E17" s="3" t="s">
        <v>64</v>
      </c>
      <c r="F17" s="35">
        <v>200</v>
      </c>
      <c r="G17" s="39">
        <f>ПП!AB34</f>
        <v>9.424199999999999</v>
      </c>
    </row>
    <row r="18" spans="1:7">
      <c r="A18" s="38">
        <f>SUM(A14:A17)</f>
        <v>27.16</v>
      </c>
      <c r="B18" s="38">
        <f>SUM(B14:B17)</f>
        <v>11.06</v>
      </c>
      <c r="C18" s="38">
        <f>SUM(C14:C17)</f>
        <v>92.36</v>
      </c>
      <c r="D18" s="38">
        <f>SUM(D14:D17)</f>
        <v>577.29999999999995</v>
      </c>
      <c r="E18" s="3"/>
      <c r="F18" s="3"/>
      <c r="G18" s="41">
        <f>SUM(G14:G17)</f>
        <v>62.847386999999998</v>
      </c>
    </row>
    <row r="19" spans="1:7">
      <c r="A19" s="86" t="s">
        <v>41</v>
      </c>
      <c r="B19" s="87"/>
      <c r="C19" s="87"/>
      <c r="D19" s="87"/>
      <c r="E19" s="87"/>
      <c r="F19" s="87"/>
      <c r="G19" s="88"/>
    </row>
    <row r="20" spans="1:7">
      <c r="A20" s="49">
        <v>8.17</v>
      </c>
      <c r="B20" s="35">
        <v>11.2</v>
      </c>
      <c r="C20" s="35">
        <v>32.380000000000003</v>
      </c>
      <c r="D20" s="35">
        <v>263</v>
      </c>
      <c r="E20" s="3" t="s">
        <v>75</v>
      </c>
      <c r="F20" s="35">
        <v>200</v>
      </c>
      <c r="G20" s="39">
        <f>ПП!G34</f>
        <v>20.041700000000002</v>
      </c>
    </row>
    <row r="21" spans="1:7">
      <c r="A21" s="35">
        <v>8.16</v>
      </c>
      <c r="B21" s="35">
        <v>3.48</v>
      </c>
      <c r="C21" s="35">
        <v>18.649999999999999</v>
      </c>
      <c r="D21" s="35">
        <v>138.6</v>
      </c>
      <c r="E21" s="27" t="s">
        <v>58</v>
      </c>
      <c r="F21" s="35">
        <v>250</v>
      </c>
      <c r="G21" s="39">
        <f>ПП!P34</f>
        <v>5.1658399999999993</v>
      </c>
    </row>
    <row r="22" spans="1:7" ht="33" customHeight="1">
      <c r="A22" s="35">
        <v>2.2599999999999998</v>
      </c>
      <c r="B22" s="35">
        <v>11.02</v>
      </c>
      <c r="C22" s="35">
        <v>3.59</v>
      </c>
      <c r="D22" s="35">
        <v>122.6</v>
      </c>
      <c r="E22" s="27" t="s">
        <v>87</v>
      </c>
      <c r="F22" s="35">
        <v>100</v>
      </c>
      <c r="G22" s="39">
        <f>ПП!AH34</f>
        <v>20.245939999999997</v>
      </c>
    </row>
    <row r="23" spans="1:7" ht="18" customHeight="1">
      <c r="A23" s="35">
        <v>0.98</v>
      </c>
      <c r="B23" s="35">
        <v>0.72</v>
      </c>
      <c r="C23" s="35">
        <v>2.66</v>
      </c>
      <c r="D23" s="35">
        <v>21.1</v>
      </c>
      <c r="E23" s="40" t="s">
        <v>82</v>
      </c>
      <c r="F23" s="35">
        <v>30</v>
      </c>
      <c r="G23" s="39">
        <f>ПП!AK34</f>
        <v>3.5996259999999998</v>
      </c>
    </row>
    <row r="24" spans="1:7">
      <c r="A24" s="35">
        <v>0.19</v>
      </c>
      <c r="B24" s="35">
        <v>0.04</v>
      </c>
      <c r="C24" s="35">
        <v>6.42</v>
      </c>
      <c r="D24" s="35">
        <v>26.8</v>
      </c>
      <c r="E24" s="3" t="s">
        <v>55</v>
      </c>
      <c r="F24" s="35">
        <v>200</v>
      </c>
      <c r="G24" s="39">
        <f>ПП!J34</f>
        <v>2.085</v>
      </c>
    </row>
    <row r="25" spans="1:7">
      <c r="A25" s="35">
        <v>3.48</v>
      </c>
      <c r="B25" s="35">
        <v>3.37</v>
      </c>
      <c r="C25" s="35">
        <v>22.28</v>
      </c>
      <c r="D25" s="35">
        <v>133.4</v>
      </c>
      <c r="E25" s="3" t="s">
        <v>76</v>
      </c>
      <c r="F25" s="35">
        <v>200</v>
      </c>
      <c r="G25" s="39">
        <f>ПП!AE34</f>
        <v>17.467179999999999</v>
      </c>
    </row>
    <row r="26" spans="1:7">
      <c r="A26" s="35">
        <v>1</v>
      </c>
      <c r="B26" s="35">
        <v>0.2</v>
      </c>
      <c r="C26" s="35">
        <v>20.2</v>
      </c>
      <c r="D26" s="35">
        <v>86.6</v>
      </c>
      <c r="E26" s="40" t="s">
        <v>70</v>
      </c>
      <c r="F26" s="35">
        <v>200</v>
      </c>
      <c r="G26" s="39">
        <f>ПП!Y34</f>
        <v>21</v>
      </c>
    </row>
    <row r="27" spans="1:7">
      <c r="A27" s="35">
        <v>4</v>
      </c>
      <c r="B27" s="35">
        <v>7</v>
      </c>
      <c r="C27" s="35">
        <v>28</v>
      </c>
      <c r="D27" s="35">
        <v>191</v>
      </c>
      <c r="E27" s="40" t="s">
        <v>81</v>
      </c>
      <c r="F27" s="35">
        <v>50</v>
      </c>
      <c r="G27" s="64">
        <v>20</v>
      </c>
    </row>
    <row r="28" spans="1:7">
      <c r="A28" s="35">
        <v>3.35</v>
      </c>
      <c r="B28" s="35">
        <v>0.97</v>
      </c>
      <c r="C28" s="35">
        <v>27.93</v>
      </c>
      <c r="D28" s="35">
        <v>133.9</v>
      </c>
      <c r="E28" s="3" t="s">
        <v>88</v>
      </c>
      <c r="F28" s="35">
        <v>50</v>
      </c>
      <c r="G28" s="39">
        <v>16</v>
      </c>
    </row>
    <row r="29" spans="1:7" ht="15.75">
      <c r="A29" s="18"/>
      <c r="B29" s="18"/>
      <c r="C29" s="18"/>
      <c r="D29" s="18"/>
      <c r="E29" s="53"/>
      <c r="F29" s="52"/>
      <c r="G29" s="54"/>
    </row>
    <row r="30" spans="1:7">
      <c r="A30" s="4"/>
      <c r="B30" s="4"/>
      <c r="C30" s="4"/>
      <c r="D30" s="4" t="s">
        <v>14</v>
      </c>
      <c r="E30" s="22"/>
      <c r="F30" s="18" t="s">
        <v>49</v>
      </c>
    </row>
    <row r="31" spans="1:7">
      <c r="A31" s="4"/>
      <c r="B31" s="4"/>
      <c r="C31" s="4"/>
      <c r="D31" s="4"/>
      <c r="E31" s="4"/>
      <c r="F31" s="18"/>
    </row>
    <row r="32" spans="1:7">
      <c r="A32" s="4"/>
      <c r="B32" s="4"/>
      <c r="C32" s="4"/>
      <c r="D32" s="4"/>
      <c r="E32" s="4"/>
    </row>
    <row r="33" spans="1:8">
      <c r="A33" s="4"/>
      <c r="B33" s="4"/>
      <c r="C33" s="4"/>
      <c r="D33" s="4" t="s">
        <v>39</v>
      </c>
      <c r="E33" s="22"/>
      <c r="F33" s="18" t="s">
        <v>50</v>
      </c>
    </row>
    <row r="36" spans="1:8">
      <c r="H36" s="42"/>
    </row>
  </sheetData>
  <mergeCells count="6">
    <mergeCell ref="A19:G19"/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  <ignoredErrors>
    <ignoredError sqref="G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opLeftCell="A19" workbookViewId="0">
      <pane xSplit="4" topLeftCell="W1" activePane="topRight" state="frozen"/>
      <selection pane="topRight" activeCell="B6" sqref="B6:D27"/>
    </sheetView>
  </sheetViews>
  <sheetFormatPr defaultRowHeight="15"/>
  <cols>
    <col min="1" max="1" width="6.85546875" style="4" customWidth="1"/>
    <col min="2" max="2" width="20.5703125" style="4" customWidth="1"/>
    <col min="3" max="3" width="4.5703125" style="4" customWidth="1"/>
    <col min="4" max="4" width="7.85546875" style="4" customWidth="1"/>
    <col min="5" max="5" width="7.28515625" style="4" customWidth="1"/>
    <col min="6" max="6" width="5.85546875" style="4" customWidth="1"/>
    <col min="7" max="7" width="5.7109375" style="4" customWidth="1"/>
    <col min="8" max="8" width="6.28515625" style="4" customWidth="1"/>
    <col min="9" max="9" width="4.7109375" style="4" customWidth="1"/>
    <col min="10" max="10" width="7.140625" style="4" customWidth="1"/>
    <col min="11" max="11" width="5.85546875" style="4" customWidth="1"/>
    <col min="12" max="12" width="6" style="4" customWidth="1"/>
    <col min="13" max="13" width="5.28515625" style="4" customWidth="1"/>
    <col min="14" max="14" width="6.140625" style="4" customWidth="1"/>
    <col min="15" max="16" width="5" style="4" customWidth="1"/>
    <col min="17" max="17" width="5.140625" style="4" customWidth="1"/>
    <col min="18" max="18" width="4.28515625" style="4" customWidth="1"/>
    <col min="19" max="19" width="5.28515625" style="4" customWidth="1"/>
    <col min="20" max="20" width="7" style="4" customWidth="1"/>
    <col min="21" max="21" width="5.28515625" style="4" customWidth="1"/>
    <col min="22" max="22" width="6.85546875" style="4" customWidth="1"/>
    <col min="23" max="23" width="6.140625" style="4" customWidth="1"/>
    <col min="24" max="25" width="4.7109375" style="4" customWidth="1"/>
    <col min="26" max="26" width="5.5703125" style="4" customWidth="1"/>
    <col min="27" max="27" width="4.7109375" style="4" customWidth="1"/>
    <col min="28" max="28" width="5.7109375" style="4" customWidth="1"/>
    <col min="29" max="29" width="5.42578125" style="4" customWidth="1"/>
    <col min="30" max="33" width="4.7109375" style="4" customWidth="1"/>
    <col min="34" max="34" width="5.42578125" style="4" customWidth="1"/>
    <col min="35" max="40" width="4.7109375" style="4" customWidth="1"/>
    <col min="41" max="41" width="6.5703125" style="4" customWidth="1"/>
    <col min="42" max="42" width="8.28515625" style="4" customWidth="1"/>
    <col min="43" max="16384" width="9.140625" style="4"/>
  </cols>
  <sheetData>
    <row r="1" spans="1:42">
      <c r="A1" s="74" t="s">
        <v>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</row>
    <row r="2" spans="1:4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42" ht="124.5" customHeight="1">
      <c r="A3" s="75" t="s">
        <v>7</v>
      </c>
      <c r="B3" s="6" t="s">
        <v>0</v>
      </c>
      <c r="C3" s="7" t="s">
        <v>15</v>
      </c>
      <c r="D3" s="7" t="s">
        <v>3</v>
      </c>
      <c r="E3" s="24" t="s">
        <v>73</v>
      </c>
      <c r="F3" s="2" t="s">
        <v>4</v>
      </c>
      <c r="G3" s="2" t="s">
        <v>5</v>
      </c>
      <c r="H3" s="8" t="s">
        <v>76</v>
      </c>
      <c r="I3" s="2" t="s">
        <v>4</v>
      </c>
      <c r="J3" s="2" t="s">
        <v>5</v>
      </c>
      <c r="K3" s="8" t="s">
        <v>18</v>
      </c>
      <c r="L3" s="2" t="s">
        <v>4</v>
      </c>
      <c r="M3" s="2" t="s">
        <v>5</v>
      </c>
      <c r="N3" s="8" t="s">
        <v>56</v>
      </c>
      <c r="O3" s="2" t="s">
        <v>4</v>
      </c>
      <c r="P3" s="2" t="s">
        <v>5</v>
      </c>
      <c r="Q3" s="8" t="s">
        <v>56</v>
      </c>
      <c r="R3" s="2" t="s">
        <v>4</v>
      </c>
      <c r="S3" s="2" t="s">
        <v>5</v>
      </c>
      <c r="T3" s="8" t="s">
        <v>67</v>
      </c>
      <c r="U3" s="2" t="s">
        <v>4</v>
      </c>
      <c r="V3" s="2" t="s">
        <v>5</v>
      </c>
      <c r="W3" s="8" t="s">
        <v>67</v>
      </c>
      <c r="X3" s="2" t="s">
        <v>4</v>
      </c>
      <c r="Y3" s="2" t="s">
        <v>5</v>
      </c>
      <c r="Z3" s="8" t="s">
        <v>59</v>
      </c>
      <c r="AA3" s="2" t="s">
        <v>4</v>
      </c>
      <c r="AB3" s="2" t="s">
        <v>5</v>
      </c>
      <c r="AC3" s="8" t="s">
        <v>64</v>
      </c>
      <c r="AD3" s="2" t="s">
        <v>4</v>
      </c>
      <c r="AE3" s="2" t="s">
        <v>5</v>
      </c>
      <c r="AF3" s="8" t="s">
        <v>82</v>
      </c>
      <c r="AG3" s="2" t="s">
        <v>4</v>
      </c>
      <c r="AH3" s="2" t="s">
        <v>5</v>
      </c>
      <c r="AI3" s="8"/>
      <c r="AJ3" s="2" t="s">
        <v>4</v>
      </c>
      <c r="AK3" s="2" t="s">
        <v>5</v>
      </c>
      <c r="AL3" s="8"/>
      <c r="AM3" s="2" t="s">
        <v>4</v>
      </c>
      <c r="AN3" s="2" t="s">
        <v>5</v>
      </c>
      <c r="AO3" s="2" t="s">
        <v>10</v>
      </c>
      <c r="AP3" s="2" t="s">
        <v>6</v>
      </c>
    </row>
    <row r="4" spans="1:42">
      <c r="A4" s="76"/>
      <c r="B4" s="78" t="s">
        <v>1</v>
      </c>
      <c r="C4" s="78"/>
      <c r="D4" s="78"/>
      <c r="E4" s="23" t="s">
        <v>31</v>
      </c>
      <c r="F4" s="9"/>
      <c r="G4" s="9"/>
      <c r="H4" s="9">
        <v>200</v>
      </c>
      <c r="I4" s="9"/>
      <c r="J4" s="9"/>
      <c r="K4" s="1">
        <v>30</v>
      </c>
      <c r="L4" s="9"/>
      <c r="M4" s="9"/>
      <c r="N4" s="9">
        <v>200</v>
      </c>
      <c r="O4" s="9"/>
      <c r="P4" s="9"/>
      <c r="Q4" s="9">
        <v>250</v>
      </c>
      <c r="R4" s="9"/>
      <c r="S4" s="9"/>
      <c r="T4" s="43">
        <v>150</v>
      </c>
      <c r="U4" s="1"/>
      <c r="V4" s="1"/>
      <c r="W4" s="1">
        <v>200</v>
      </c>
      <c r="X4" s="1"/>
      <c r="Y4" s="1"/>
      <c r="Z4" s="1">
        <v>100</v>
      </c>
      <c r="AA4" s="3"/>
      <c r="AB4" s="3"/>
      <c r="AC4" s="1">
        <v>200</v>
      </c>
      <c r="AD4" s="10"/>
      <c r="AE4" s="10"/>
      <c r="AF4" s="9">
        <v>30</v>
      </c>
      <c r="AG4" s="3"/>
      <c r="AH4" s="3"/>
      <c r="AI4" s="1">
        <v>200</v>
      </c>
      <c r="AJ4" s="3"/>
      <c r="AK4" s="3"/>
      <c r="AL4" s="1">
        <v>70</v>
      </c>
      <c r="AM4" s="3"/>
      <c r="AN4" s="3"/>
      <c r="AO4" s="3"/>
      <c r="AP4" s="3"/>
    </row>
    <row r="5" spans="1:42">
      <c r="A5" s="77"/>
      <c r="B5" s="79" t="s">
        <v>2</v>
      </c>
      <c r="C5" s="80"/>
      <c r="D5" s="81"/>
      <c r="E5" s="82">
        <f>14+10</f>
        <v>24</v>
      </c>
      <c r="F5" s="83"/>
      <c r="G5" s="84"/>
      <c r="H5" s="82">
        <f>14+10</f>
        <v>24</v>
      </c>
      <c r="I5" s="83"/>
      <c r="J5" s="84"/>
      <c r="K5" s="82">
        <f>300+60+14+10</f>
        <v>384</v>
      </c>
      <c r="L5" s="83"/>
      <c r="M5" s="84"/>
      <c r="N5" s="82">
        <v>500</v>
      </c>
      <c r="O5" s="83"/>
      <c r="P5" s="84"/>
      <c r="Q5" s="82">
        <v>50</v>
      </c>
      <c r="R5" s="83"/>
      <c r="S5" s="84"/>
      <c r="T5" s="71">
        <f>300+60+14+10</f>
        <v>384</v>
      </c>
      <c r="U5" s="72"/>
      <c r="V5" s="73"/>
      <c r="W5" s="71">
        <f>300+60+14+10</f>
        <v>384</v>
      </c>
      <c r="X5" s="72"/>
      <c r="Y5" s="73"/>
      <c r="Z5" s="85">
        <v>500</v>
      </c>
      <c r="AA5" s="85"/>
      <c r="AB5" s="85"/>
      <c r="AC5" s="71">
        <v>200</v>
      </c>
      <c r="AD5" s="72"/>
      <c r="AE5" s="73"/>
      <c r="AF5" s="71">
        <v>500</v>
      </c>
      <c r="AG5" s="72"/>
      <c r="AH5" s="73"/>
      <c r="AI5" s="71">
        <v>8</v>
      </c>
      <c r="AJ5" s="72"/>
      <c r="AK5" s="73"/>
      <c r="AL5" s="71">
        <v>50</v>
      </c>
      <c r="AM5" s="72"/>
      <c r="AN5" s="73"/>
      <c r="AO5" s="3"/>
      <c r="AP5" s="3"/>
    </row>
    <row r="6" spans="1:42" ht="14.25" customHeight="1">
      <c r="A6" s="28">
        <v>1</v>
      </c>
      <c r="B6" s="11" t="s">
        <v>74</v>
      </c>
      <c r="C6" s="57" t="s">
        <v>12</v>
      </c>
      <c r="D6" s="13">
        <v>63.75</v>
      </c>
      <c r="E6" s="50">
        <v>44</v>
      </c>
      <c r="F6" s="1">
        <f>E6*$E$5/1000</f>
        <v>1.056</v>
      </c>
      <c r="G6" s="1">
        <f>F6*D6</f>
        <v>67.320000000000007</v>
      </c>
      <c r="H6" s="26"/>
      <c r="I6" s="1">
        <f>H6*$H$5/1000</f>
        <v>0</v>
      </c>
      <c r="J6" s="1">
        <f>I6*D6</f>
        <v>0</v>
      </c>
      <c r="K6" s="26"/>
      <c r="L6" s="1">
        <f>K6*$K$5/1000</f>
        <v>0</v>
      </c>
      <c r="M6" s="1">
        <f>L6*D6</f>
        <v>0</v>
      </c>
      <c r="N6" s="26"/>
      <c r="O6" s="1">
        <f>N6*$N$5/1000</f>
        <v>0</v>
      </c>
      <c r="P6" s="1">
        <f>O6*D6</f>
        <v>0</v>
      </c>
      <c r="Q6" s="26"/>
      <c r="R6" s="1">
        <f>Q6*$Q$5/1000</f>
        <v>0</v>
      </c>
      <c r="S6" s="1">
        <f>R6*D6</f>
        <v>0</v>
      </c>
      <c r="T6" s="26"/>
      <c r="U6" s="1">
        <f>T6*$T$5/1000</f>
        <v>0</v>
      </c>
      <c r="V6" s="1">
        <f>U6*D6</f>
        <v>0</v>
      </c>
      <c r="W6" s="26"/>
      <c r="X6" s="1">
        <f>W6*$W$5/1000</f>
        <v>0</v>
      </c>
      <c r="Y6" s="1">
        <f>X6*D6</f>
        <v>0</v>
      </c>
      <c r="Z6" s="44"/>
      <c r="AA6" s="1">
        <f>Z6*$Z$5/1000</f>
        <v>0</v>
      </c>
      <c r="AB6" s="1">
        <f>AA6*D6</f>
        <v>0</v>
      </c>
      <c r="AC6" s="26"/>
      <c r="AD6" s="1">
        <f t="shared" ref="AD6:AD29" si="0">AC6*$AC$5/1000</f>
        <v>0</v>
      </c>
      <c r="AE6" s="1">
        <f>AD6*D6</f>
        <v>0</v>
      </c>
      <c r="AF6" s="26"/>
      <c r="AG6" s="1">
        <f>AF6*$AF$5/1000</f>
        <v>0</v>
      </c>
      <c r="AH6" s="1">
        <f>AG6*D6</f>
        <v>0</v>
      </c>
      <c r="AI6" s="29"/>
      <c r="AJ6" s="1">
        <f>AI6*$AI$5/1000</f>
        <v>0</v>
      </c>
      <c r="AK6" s="1">
        <f>AJ6*D6</f>
        <v>0</v>
      </c>
      <c r="AL6" s="29"/>
      <c r="AM6" s="1">
        <f>AL6*$AL$5/1000</f>
        <v>0</v>
      </c>
      <c r="AN6" s="1">
        <f>AM6*D6</f>
        <v>0</v>
      </c>
      <c r="AO6" s="12">
        <f t="shared" ref="AO6:AO29" si="1">F6+I6+L6+O6+R6+U6+X6+AA6+AD6+AG6+AJ6+AM6</f>
        <v>1.056</v>
      </c>
      <c r="AP6" s="13">
        <f t="shared" ref="AP6:AP29" si="2">AO6*D6</f>
        <v>67.320000000000007</v>
      </c>
    </row>
    <row r="7" spans="1:42">
      <c r="A7" s="28">
        <v>2</v>
      </c>
      <c r="B7" s="3" t="s">
        <v>42</v>
      </c>
      <c r="C7" s="57" t="s">
        <v>12</v>
      </c>
      <c r="D7" s="13">
        <v>73.33</v>
      </c>
      <c r="E7" s="25">
        <v>110</v>
      </c>
      <c r="F7" s="1">
        <f t="shared" ref="F7:F29" si="3">E7*$E$5/1000</f>
        <v>2.64</v>
      </c>
      <c r="G7" s="1">
        <f t="shared" ref="G7:G29" si="4">F7*D7</f>
        <v>193.59120000000001</v>
      </c>
      <c r="H7" s="25"/>
      <c r="I7" s="1">
        <f t="shared" ref="I7:I29" si="5">H7*$H$5/1000</f>
        <v>0</v>
      </c>
      <c r="J7" s="1">
        <f t="shared" ref="J7:J29" si="6">I7*D7</f>
        <v>0</v>
      </c>
      <c r="K7" s="25"/>
      <c r="L7" s="1">
        <f t="shared" ref="L7:L29" si="7">K7*$K$5/1000</f>
        <v>0</v>
      </c>
      <c r="M7" s="1">
        <f t="shared" ref="M7:M29" si="8">L7*D7</f>
        <v>0</v>
      </c>
      <c r="N7" s="25"/>
      <c r="O7" s="1">
        <f t="shared" ref="O7:O29" si="9">N7*$N$5/1000</f>
        <v>0</v>
      </c>
      <c r="P7" s="1">
        <f t="shared" ref="P7:P29" si="10">O7*D7</f>
        <v>0</v>
      </c>
      <c r="Q7" s="25"/>
      <c r="R7" s="1">
        <f t="shared" ref="R7:R29" si="11">Q7*$Q$5/1000</f>
        <v>0</v>
      </c>
      <c r="S7" s="1">
        <f t="shared" ref="S7:S29" si="12">R7*D7</f>
        <v>0</v>
      </c>
      <c r="T7" s="25"/>
      <c r="U7" s="1">
        <f t="shared" ref="U7:U29" si="13">T7*$T$5/1000</f>
        <v>0</v>
      </c>
      <c r="V7" s="1">
        <f t="shared" ref="V7:V29" si="14">U7*D7</f>
        <v>0</v>
      </c>
      <c r="W7" s="25"/>
      <c r="X7" s="1">
        <f t="shared" ref="X7:X29" si="15">W7*$W$5/1000</f>
        <v>0</v>
      </c>
      <c r="Y7" s="1">
        <f t="shared" ref="Y7:Y29" si="16">X7*D7</f>
        <v>0</v>
      </c>
      <c r="Z7" s="25">
        <v>17.2</v>
      </c>
      <c r="AA7" s="1">
        <f t="shared" ref="AA7:AA29" si="17">Z7*$Z$5/1000</f>
        <v>8.6</v>
      </c>
      <c r="AB7" s="1">
        <f t="shared" ref="AB7:AB29" si="18">AA7*D7</f>
        <v>630.63799999999992</v>
      </c>
      <c r="AC7" s="25"/>
      <c r="AD7" s="1">
        <f t="shared" si="0"/>
        <v>0</v>
      </c>
      <c r="AE7" s="1">
        <f t="shared" ref="AE7:AE29" si="19">AD7*D7</f>
        <v>0</v>
      </c>
      <c r="AF7" s="25"/>
      <c r="AG7" s="1">
        <f t="shared" ref="AG7:AG29" si="20">AF7*$AF$5/1000</f>
        <v>0</v>
      </c>
      <c r="AH7" s="1">
        <f t="shared" ref="AH7:AH29" si="21">AG7*D7</f>
        <v>0</v>
      </c>
      <c r="AI7" s="1"/>
      <c r="AJ7" s="1">
        <f t="shared" ref="AJ7:AJ29" si="22">AI7*$AI$5/1000</f>
        <v>0</v>
      </c>
      <c r="AK7" s="1">
        <f t="shared" ref="AK7:AK29" si="23">AJ7*D7</f>
        <v>0</v>
      </c>
      <c r="AL7" s="1"/>
      <c r="AM7" s="1">
        <f t="shared" ref="AM7:AM29" si="24">AL7*$AL$5/1000</f>
        <v>0</v>
      </c>
      <c r="AN7" s="1">
        <f t="shared" ref="AN7:AN29" si="25">AM7*D7</f>
        <v>0</v>
      </c>
      <c r="AO7" s="12">
        <f t="shared" si="1"/>
        <v>11.24</v>
      </c>
      <c r="AP7" s="13">
        <f t="shared" si="2"/>
        <v>824.22919999999999</v>
      </c>
    </row>
    <row r="8" spans="1:42">
      <c r="A8" s="28">
        <v>3</v>
      </c>
      <c r="B8" s="3" t="s">
        <v>32</v>
      </c>
      <c r="C8" s="58" t="s">
        <v>12</v>
      </c>
      <c r="D8" s="13">
        <v>89</v>
      </c>
      <c r="E8" s="25">
        <v>7</v>
      </c>
      <c r="F8" s="1">
        <f t="shared" si="3"/>
        <v>0.16800000000000001</v>
      </c>
      <c r="G8" s="1">
        <f t="shared" si="4"/>
        <v>14.952000000000002</v>
      </c>
      <c r="H8" s="25">
        <v>3</v>
      </c>
      <c r="I8" s="1">
        <f t="shared" si="5"/>
        <v>7.1999999999999995E-2</v>
      </c>
      <c r="J8" s="1">
        <f t="shared" si="6"/>
        <v>6.4079999999999995</v>
      </c>
      <c r="K8" s="25"/>
      <c r="L8" s="1">
        <f t="shared" si="7"/>
        <v>0</v>
      </c>
      <c r="M8" s="1">
        <f t="shared" si="8"/>
        <v>0</v>
      </c>
      <c r="N8" s="25"/>
      <c r="O8" s="1">
        <f t="shared" si="9"/>
        <v>0</v>
      </c>
      <c r="P8" s="1">
        <f t="shared" si="10"/>
        <v>0</v>
      </c>
      <c r="Q8" s="25"/>
      <c r="R8" s="1">
        <f t="shared" si="11"/>
        <v>0</v>
      </c>
      <c r="S8" s="1">
        <f t="shared" si="12"/>
        <v>0</v>
      </c>
      <c r="T8" s="25"/>
      <c r="U8" s="1">
        <f t="shared" si="13"/>
        <v>0</v>
      </c>
      <c r="V8" s="1">
        <f t="shared" si="14"/>
        <v>0</v>
      </c>
      <c r="W8" s="25"/>
      <c r="X8" s="1">
        <f t="shared" si="15"/>
        <v>0</v>
      </c>
      <c r="Y8" s="1">
        <f t="shared" si="16"/>
        <v>0</v>
      </c>
      <c r="Z8" s="25"/>
      <c r="AA8" s="1">
        <f t="shared" si="17"/>
        <v>0</v>
      </c>
      <c r="AB8" s="1">
        <f t="shared" si="18"/>
        <v>0</v>
      </c>
      <c r="AC8" s="25">
        <v>15</v>
      </c>
      <c r="AD8" s="1">
        <f t="shared" si="0"/>
        <v>3</v>
      </c>
      <c r="AE8" s="1">
        <f t="shared" si="19"/>
        <v>267</v>
      </c>
      <c r="AF8" s="25">
        <v>0.8</v>
      </c>
      <c r="AG8" s="1">
        <f t="shared" si="20"/>
        <v>0.4</v>
      </c>
      <c r="AH8" s="1">
        <f t="shared" si="21"/>
        <v>35.6</v>
      </c>
      <c r="AI8" s="1"/>
      <c r="AJ8" s="1">
        <f t="shared" si="22"/>
        <v>0</v>
      </c>
      <c r="AK8" s="1">
        <f t="shared" si="23"/>
        <v>0</v>
      </c>
      <c r="AL8" s="1"/>
      <c r="AM8" s="1">
        <f t="shared" si="24"/>
        <v>0</v>
      </c>
      <c r="AN8" s="1">
        <f t="shared" si="25"/>
        <v>0</v>
      </c>
      <c r="AO8" s="12">
        <f t="shared" si="1"/>
        <v>3.64</v>
      </c>
      <c r="AP8" s="13">
        <f t="shared" si="2"/>
        <v>323.96000000000004</v>
      </c>
    </row>
    <row r="9" spans="1:42">
      <c r="A9" s="28">
        <v>4</v>
      </c>
      <c r="B9" s="3" t="s">
        <v>8</v>
      </c>
      <c r="C9" s="58" t="s">
        <v>12</v>
      </c>
      <c r="D9" s="13">
        <v>852.94</v>
      </c>
      <c r="E9" s="25">
        <v>10</v>
      </c>
      <c r="F9" s="1">
        <f t="shared" si="3"/>
        <v>0.24</v>
      </c>
      <c r="G9" s="1">
        <f t="shared" si="4"/>
        <v>204.7056</v>
      </c>
      <c r="H9" s="25"/>
      <c r="I9" s="1">
        <f t="shared" si="5"/>
        <v>0</v>
      </c>
      <c r="J9" s="1">
        <f t="shared" si="6"/>
        <v>0</v>
      </c>
      <c r="K9" s="25"/>
      <c r="L9" s="1">
        <f t="shared" si="7"/>
        <v>0</v>
      </c>
      <c r="M9" s="1">
        <f t="shared" si="8"/>
        <v>0</v>
      </c>
      <c r="N9" s="25"/>
      <c r="O9" s="1">
        <f t="shared" si="9"/>
        <v>0</v>
      </c>
      <c r="P9" s="1">
        <f t="shared" si="10"/>
        <v>0</v>
      </c>
      <c r="Q9" s="25"/>
      <c r="R9" s="1">
        <f t="shared" si="11"/>
        <v>0</v>
      </c>
      <c r="S9" s="1">
        <f t="shared" si="12"/>
        <v>0</v>
      </c>
      <c r="T9" s="25">
        <v>6.8</v>
      </c>
      <c r="U9" s="1">
        <f t="shared" si="13"/>
        <v>2.6111999999999997</v>
      </c>
      <c r="V9" s="1">
        <f t="shared" si="14"/>
        <v>2227.1969279999998</v>
      </c>
      <c r="W9" s="13">
        <v>9.1</v>
      </c>
      <c r="X9" s="1">
        <f t="shared" si="15"/>
        <v>3.4943999999999997</v>
      </c>
      <c r="Y9" s="1">
        <f t="shared" si="16"/>
        <v>2980.5135359999999</v>
      </c>
      <c r="Z9" s="25"/>
      <c r="AA9" s="1">
        <f t="shared" si="17"/>
        <v>0</v>
      </c>
      <c r="AB9" s="1">
        <f t="shared" si="18"/>
        <v>0</v>
      </c>
      <c r="AC9" s="25"/>
      <c r="AD9" s="1">
        <f t="shared" si="0"/>
        <v>0</v>
      </c>
      <c r="AE9" s="1">
        <f t="shared" si="19"/>
        <v>0</v>
      </c>
      <c r="AF9" s="25">
        <v>0.9</v>
      </c>
      <c r="AG9" s="1">
        <f t="shared" si="20"/>
        <v>0.45</v>
      </c>
      <c r="AH9" s="1">
        <f t="shared" si="21"/>
        <v>383.82300000000004</v>
      </c>
      <c r="AI9" s="1"/>
      <c r="AJ9" s="1">
        <f t="shared" si="22"/>
        <v>0</v>
      </c>
      <c r="AK9" s="1">
        <f t="shared" si="23"/>
        <v>0</v>
      </c>
      <c r="AL9" s="1"/>
      <c r="AM9" s="1">
        <f t="shared" si="24"/>
        <v>0</v>
      </c>
      <c r="AN9" s="1">
        <f t="shared" si="25"/>
        <v>0</v>
      </c>
      <c r="AO9" s="12">
        <f t="shared" si="1"/>
        <v>6.7955999999999994</v>
      </c>
      <c r="AP9" s="13">
        <f t="shared" si="2"/>
        <v>5796.2390640000003</v>
      </c>
    </row>
    <row r="10" spans="1:42" ht="30">
      <c r="A10" s="28">
        <v>5</v>
      </c>
      <c r="B10" s="27" t="s">
        <v>43</v>
      </c>
      <c r="C10" s="58" t="s">
        <v>12</v>
      </c>
      <c r="D10" s="13">
        <v>18</v>
      </c>
      <c r="E10" s="25">
        <v>1</v>
      </c>
      <c r="F10" s="1">
        <f t="shared" si="3"/>
        <v>2.4E-2</v>
      </c>
      <c r="G10" s="1">
        <f t="shared" si="4"/>
        <v>0.432</v>
      </c>
      <c r="H10" s="25"/>
      <c r="I10" s="1">
        <f t="shared" si="5"/>
        <v>0</v>
      </c>
      <c r="J10" s="1">
        <f t="shared" si="6"/>
        <v>0</v>
      </c>
      <c r="K10" s="25"/>
      <c r="L10" s="1">
        <f t="shared" si="7"/>
        <v>0</v>
      </c>
      <c r="M10" s="1">
        <f t="shared" si="8"/>
        <v>0</v>
      </c>
      <c r="N10" s="25">
        <v>0.3</v>
      </c>
      <c r="O10" s="1">
        <f t="shared" si="9"/>
        <v>0.15</v>
      </c>
      <c r="P10" s="1">
        <f t="shared" si="10"/>
        <v>2.6999999999999997</v>
      </c>
      <c r="Q10" s="25">
        <v>0.38</v>
      </c>
      <c r="R10" s="1">
        <f t="shared" si="11"/>
        <v>1.9E-2</v>
      </c>
      <c r="S10" s="1">
        <f t="shared" si="12"/>
        <v>0.34199999999999997</v>
      </c>
      <c r="T10" s="25">
        <v>0.5</v>
      </c>
      <c r="U10" s="1">
        <f t="shared" si="13"/>
        <v>0.192</v>
      </c>
      <c r="V10" s="1">
        <f t="shared" si="14"/>
        <v>3.456</v>
      </c>
      <c r="W10" s="25">
        <v>0.67</v>
      </c>
      <c r="X10" s="1">
        <f t="shared" si="15"/>
        <v>0.25728000000000001</v>
      </c>
      <c r="Y10" s="1">
        <f t="shared" si="16"/>
        <v>4.6310400000000005</v>
      </c>
      <c r="Z10" s="25">
        <v>0.27</v>
      </c>
      <c r="AA10" s="1">
        <f t="shared" si="17"/>
        <v>0.13500000000000001</v>
      </c>
      <c r="AB10" s="1">
        <f t="shared" si="18"/>
        <v>2.4300000000000002</v>
      </c>
      <c r="AC10" s="25"/>
      <c r="AD10" s="1">
        <f t="shared" si="0"/>
        <v>0</v>
      </c>
      <c r="AE10" s="1">
        <f t="shared" si="19"/>
        <v>0</v>
      </c>
      <c r="AF10" s="25">
        <v>0.01</v>
      </c>
      <c r="AG10" s="1">
        <f t="shared" si="20"/>
        <v>5.0000000000000001E-3</v>
      </c>
      <c r="AH10" s="1">
        <f t="shared" si="21"/>
        <v>0.09</v>
      </c>
      <c r="AI10" s="1"/>
      <c r="AJ10" s="1">
        <f t="shared" si="22"/>
        <v>0</v>
      </c>
      <c r="AK10" s="1">
        <f t="shared" si="23"/>
        <v>0</v>
      </c>
      <c r="AL10" s="1"/>
      <c r="AM10" s="1">
        <f t="shared" si="24"/>
        <v>0</v>
      </c>
      <c r="AN10" s="1">
        <f t="shared" si="25"/>
        <v>0</v>
      </c>
      <c r="AO10" s="12">
        <f t="shared" si="1"/>
        <v>0.78227999999999998</v>
      </c>
      <c r="AP10" s="13">
        <f t="shared" si="2"/>
        <v>14.08104</v>
      </c>
    </row>
    <row r="11" spans="1:42">
      <c r="A11" s="28">
        <v>6</v>
      </c>
      <c r="B11" s="3" t="s">
        <v>9</v>
      </c>
      <c r="C11" s="58" t="s">
        <v>12</v>
      </c>
      <c r="D11" s="13">
        <v>30</v>
      </c>
      <c r="E11" s="25"/>
      <c r="F11" s="1">
        <f t="shared" si="3"/>
        <v>0</v>
      </c>
      <c r="G11" s="1">
        <f t="shared" si="4"/>
        <v>0</v>
      </c>
      <c r="H11" s="25"/>
      <c r="I11" s="1">
        <f t="shared" si="5"/>
        <v>0</v>
      </c>
      <c r="J11" s="1">
        <f t="shared" si="6"/>
        <v>0</v>
      </c>
      <c r="K11" s="25"/>
      <c r="L11" s="1">
        <f t="shared" si="7"/>
        <v>0</v>
      </c>
      <c r="M11" s="1">
        <f t="shared" si="8"/>
        <v>0</v>
      </c>
      <c r="N11" s="25">
        <v>62</v>
      </c>
      <c r="O11" s="1">
        <f t="shared" si="9"/>
        <v>31</v>
      </c>
      <c r="P11" s="1">
        <f t="shared" si="10"/>
        <v>930</v>
      </c>
      <c r="Q11" s="25">
        <v>77.5</v>
      </c>
      <c r="R11" s="1">
        <f t="shared" si="11"/>
        <v>3.875</v>
      </c>
      <c r="S11" s="1">
        <f t="shared" si="12"/>
        <v>116.25</v>
      </c>
      <c r="T11" s="25"/>
      <c r="U11" s="1">
        <f t="shared" si="13"/>
        <v>0</v>
      </c>
      <c r="V11" s="1">
        <f t="shared" si="14"/>
        <v>0</v>
      </c>
      <c r="W11" s="25"/>
      <c r="X11" s="1">
        <f t="shared" si="15"/>
        <v>0</v>
      </c>
      <c r="Y11" s="1">
        <f t="shared" si="16"/>
        <v>0</v>
      </c>
      <c r="Z11" s="25"/>
      <c r="AA11" s="1">
        <f t="shared" si="17"/>
        <v>0</v>
      </c>
      <c r="AB11" s="1">
        <f t="shared" si="18"/>
        <v>0</v>
      </c>
      <c r="AC11" s="25"/>
      <c r="AD11" s="1">
        <f t="shared" si="0"/>
        <v>0</v>
      </c>
      <c r="AE11" s="1">
        <f t="shared" si="19"/>
        <v>0</v>
      </c>
      <c r="AF11" s="25"/>
      <c r="AG11" s="1">
        <f t="shared" si="20"/>
        <v>0</v>
      </c>
      <c r="AH11" s="1">
        <f t="shared" si="21"/>
        <v>0</v>
      </c>
      <c r="AI11" s="1"/>
      <c r="AJ11" s="1">
        <f t="shared" si="22"/>
        <v>0</v>
      </c>
      <c r="AK11" s="1">
        <f t="shared" si="23"/>
        <v>0</v>
      </c>
      <c r="AL11" s="1"/>
      <c r="AM11" s="1">
        <f t="shared" si="24"/>
        <v>0</v>
      </c>
      <c r="AN11" s="1">
        <f t="shared" si="25"/>
        <v>0</v>
      </c>
      <c r="AO11" s="12">
        <f t="shared" si="1"/>
        <v>34.875</v>
      </c>
      <c r="AP11" s="13">
        <f t="shared" si="2"/>
        <v>1046.25</v>
      </c>
    </row>
    <row r="12" spans="1:42">
      <c r="A12" s="28">
        <v>7</v>
      </c>
      <c r="B12" s="3" t="s">
        <v>57</v>
      </c>
      <c r="C12" s="58" t="s">
        <v>12</v>
      </c>
      <c r="D12" s="13">
        <v>65</v>
      </c>
      <c r="E12" s="25"/>
      <c r="F12" s="1">
        <f t="shared" si="3"/>
        <v>0</v>
      </c>
      <c r="G12" s="1">
        <f t="shared" si="4"/>
        <v>0</v>
      </c>
      <c r="H12" s="25"/>
      <c r="I12" s="1">
        <f t="shared" si="5"/>
        <v>0</v>
      </c>
      <c r="J12" s="1">
        <f t="shared" si="6"/>
        <v>0</v>
      </c>
      <c r="K12" s="25"/>
      <c r="L12" s="1">
        <f t="shared" si="7"/>
        <v>0</v>
      </c>
      <c r="M12" s="1">
        <f t="shared" si="8"/>
        <v>0</v>
      </c>
      <c r="N12" s="25">
        <v>16</v>
      </c>
      <c r="O12" s="1">
        <f t="shared" si="9"/>
        <v>8</v>
      </c>
      <c r="P12" s="1">
        <f t="shared" si="10"/>
        <v>520</v>
      </c>
      <c r="Q12" s="25">
        <v>20</v>
      </c>
      <c r="R12" s="1">
        <f t="shared" si="11"/>
        <v>1</v>
      </c>
      <c r="S12" s="1">
        <f t="shared" si="12"/>
        <v>65</v>
      </c>
      <c r="T12" s="25"/>
      <c r="U12" s="1">
        <f t="shared" si="13"/>
        <v>0</v>
      </c>
      <c r="V12" s="1">
        <f t="shared" si="14"/>
        <v>0</v>
      </c>
      <c r="W12" s="25"/>
      <c r="X12" s="1">
        <f t="shared" si="15"/>
        <v>0</v>
      </c>
      <c r="Y12" s="1">
        <f t="shared" si="16"/>
        <v>0</v>
      </c>
      <c r="Z12" s="25"/>
      <c r="AA12" s="1">
        <f t="shared" si="17"/>
        <v>0</v>
      </c>
      <c r="AB12" s="1">
        <f t="shared" si="18"/>
        <v>0</v>
      </c>
      <c r="AC12" s="25"/>
      <c r="AD12" s="1">
        <f t="shared" si="0"/>
        <v>0</v>
      </c>
      <c r="AE12" s="1">
        <f t="shared" si="19"/>
        <v>0</v>
      </c>
      <c r="AF12" s="25"/>
      <c r="AG12" s="1">
        <f t="shared" si="20"/>
        <v>0</v>
      </c>
      <c r="AH12" s="1">
        <f t="shared" si="21"/>
        <v>0</v>
      </c>
      <c r="AI12" s="1"/>
      <c r="AJ12" s="1">
        <f t="shared" si="22"/>
        <v>0</v>
      </c>
      <c r="AK12" s="1">
        <f t="shared" si="23"/>
        <v>0</v>
      </c>
      <c r="AL12" s="1"/>
      <c r="AM12" s="1">
        <f t="shared" si="24"/>
        <v>0</v>
      </c>
      <c r="AN12" s="1">
        <f t="shared" si="25"/>
        <v>0</v>
      </c>
      <c r="AO12" s="12">
        <f t="shared" si="1"/>
        <v>9</v>
      </c>
      <c r="AP12" s="13">
        <f t="shared" si="2"/>
        <v>585</v>
      </c>
    </row>
    <row r="13" spans="1:42">
      <c r="A13" s="28">
        <v>8</v>
      </c>
      <c r="B13" s="3" t="s">
        <v>34</v>
      </c>
      <c r="C13" s="58" t="s">
        <v>12</v>
      </c>
      <c r="D13" s="13">
        <v>39</v>
      </c>
      <c r="E13" s="25"/>
      <c r="F13" s="1">
        <f t="shared" si="3"/>
        <v>0</v>
      </c>
      <c r="G13" s="1">
        <f t="shared" si="4"/>
        <v>0</v>
      </c>
      <c r="H13" s="25"/>
      <c r="I13" s="1">
        <f t="shared" si="5"/>
        <v>0</v>
      </c>
      <c r="J13" s="1">
        <f t="shared" si="6"/>
        <v>0</v>
      </c>
      <c r="K13" s="25"/>
      <c r="L13" s="1">
        <f t="shared" si="7"/>
        <v>0</v>
      </c>
      <c r="M13" s="1">
        <f t="shared" si="8"/>
        <v>0</v>
      </c>
      <c r="N13" s="25">
        <v>10</v>
      </c>
      <c r="O13" s="1">
        <f t="shared" si="9"/>
        <v>5</v>
      </c>
      <c r="P13" s="1">
        <f t="shared" si="10"/>
        <v>195</v>
      </c>
      <c r="Q13" s="25">
        <v>12.5</v>
      </c>
      <c r="R13" s="1">
        <f t="shared" si="11"/>
        <v>0.625</v>
      </c>
      <c r="S13" s="1">
        <f t="shared" si="12"/>
        <v>24.375</v>
      </c>
      <c r="T13" s="25"/>
      <c r="U13" s="1">
        <f t="shared" si="13"/>
        <v>0</v>
      </c>
      <c r="V13" s="1">
        <f t="shared" si="14"/>
        <v>0</v>
      </c>
      <c r="W13" s="25"/>
      <c r="X13" s="1">
        <f t="shared" si="15"/>
        <v>0</v>
      </c>
      <c r="Y13" s="1">
        <f t="shared" si="16"/>
        <v>0</v>
      </c>
      <c r="Z13" s="25"/>
      <c r="AA13" s="1">
        <f t="shared" si="17"/>
        <v>0</v>
      </c>
      <c r="AB13" s="1">
        <f t="shared" si="18"/>
        <v>0</v>
      </c>
      <c r="AC13" s="25"/>
      <c r="AD13" s="1">
        <f t="shared" si="0"/>
        <v>0</v>
      </c>
      <c r="AE13" s="1">
        <f t="shared" si="19"/>
        <v>0</v>
      </c>
      <c r="AF13" s="25">
        <v>1.5</v>
      </c>
      <c r="AG13" s="1">
        <f t="shared" si="20"/>
        <v>0.75</v>
      </c>
      <c r="AH13" s="1">
        <f t="shared" si="21"/>
        <v>29.25</v>
      </c>
      <c r="AI13" s="1"/>
      <c r="AJ13" s="1">
        <f t="shared" si="22"/>
        <v>0</v>
      </c>
      <c r="AK13" s="1">
        <f t="shared" si="23"/>
        <v>0</v>
      </c>
      <c r="AL13" s="1"/>
      <c r="AM13" s="1">
        <f t="shared" si="24"/>
        <v>0</v>
      </c>
      <c r="AN13" s="1">
        <f t="shared" si="25"/>
        <v>0</v>
      </c>
      <c r="AO13" s="12">
        <f t="shared" si="1"/>
        <v>6.375</v>
      </c>
      <c r="AP13" s="13">
        <f t="shared" si="2"/>
        <v>248.625</v>
      </c>
    </row>
    <row r="14" spans="1:42">
      <c r="A14" s="28">
        <v>9</v>
      </c>
      <c r="B14" s="3" t="s">
        <v>16</v>
      </c>
      <c r="C14" s="58" t="s">
        <v>12</v>
      </c>
      <c r="D14" s="13">
        <v>32</v>
      </c>
      <c r="E14" s="25"/>
      <c r="F14" s="1">
        <f t="shared" si="3"/>
        <v>0</v>
      </c>
      <c r="G14" s="1">
        <f t="shared" si="4"/>
        <v>0</v>
      </c>
      <c r="H14" s="25"/>
      <c r="I14" s="1">
        <f t="shared" si="5"/>
        <v>0</v>
      </c>
      <c r="J14" s="1">
        <f t="shared" si="6"/>
        <v>0</v>
      </c>
      <c r="K14" s="25"/>
      <c r="L14" s="1">
        <f t="shared" si="7"/>
        <v>0</v>
      </c>
      <c r="M14" s="1">
        <f t="shared" si="8"/>
        <v>0</v>
      </c>
      <c r="N14" s="25">
        <v>13.6</v>
      </c>
      <c r="O14" s="1">
        <f t="shared" si="9"/>
        <v>6.8</v>
      </c>
      <c r="P14" s="1">
        <f t="shared" si="10"/>
        <v>217.6</v>
      </c>
      <c r="Q14" s="25">
        <v>17</v>
      </c>
      <c r="R14" s="1">
        <f t="shared" si="11"/>
        <v>0.85</v>
      </c>
      <c r="S14" s="1">
        <f t="shared" si="12"/>
        <v>27.2</v>
      </c>
      <c r="T14" s="25"/>
      <c r="U14" s="1">
        <f t="shared" si="13"/>
        <v>0</v>
      </c>
      <c r="V14" s="1">
        <f t="shared" si="14"/>
        <v>0</v>
      </c>
      <c r="W14" s="25"/>
      <c r="X14" s="1">
        <f t="shared" si="15"/>
        <v>0</v>
      </c>
      <c r="Y14" s="1">
        <f t="shared" si="16"/>
        <v>0</v>
      </c>
      <c r="Z14" s="25"/>
      <c r="AA14" s="1">
        <f t="shared" si="17"/>
        <v>0</v>
      </c>
      <c r="AB14" s="1">
        <f t="shared" si="18"/>
        <v>0</v>
      </c>
      <c r="AC14" s="25"/>
      <c r="AD14" s="1">
        <f t="shared" si="0"/>
        <v>0</v>
      </c>
      <c r="AE14" s="1">
        <f t="shared" si="19"/>
        <v>0</v>
      </c>
      <c r="AF14" s="25">
        <v>3.3</v>
      </c>
      <c r="AG14" s="1">
        <f t="shared" si="20"/>
        <v>1.65</v>
      </c>
      <c r="AH14" s="1">
        <f t="shared" si="21"/>
        <v>52.8</v>
      </c>
      <c r="AI14" s="1"/>
      <c r="AJ14" s="1">
        <f t="shared" si="22"/>
        <v>0</v>
      </c>
      <c r="AK14" s="1">
        <f t="shared" si="23"/>
        <v>0</v>
      </c>
      <c r="AL14" s="1"/>
      <c r="AM14" s="1">
        <f t="shared" si="24"/>
        <v>0</v>
      </c>
      <c r="AN14" s="1">
        <f t="shared" si="25"/>
        <v>0</v>
      </c>
      <c r="AO14" s="12">
        <f t="shared" si="1"/>
        <v>9.2999999999999989</v>
      </c>
      <c r="AP14" s="13">
        <f t="shared" si="2"/>
        <v>297.59999999999997</v>
      </c>
    </row>
    <row r="15" spans="1:42">
      <c r="A15" s="28">
        <v>10</v>
      </c>
      <c r="B15" s="3" t="s">
        <v>68</v>
      </c>
      <c r="C15" s="58" t="s">
        <v>12</v>
      </c>
      <c r="D15" s="13">
        <v>125</v>
      </c>
      <c r="E15" s="25"/>
      <c r="F15" s="1">
        <f t="shared" si="3"/>
        <v>0</v>
      </c>
      <c r="G15" s="1">
        <f t="shared" si="4"/>
        <v>0</v>
      </c>
      <c r="H15" s="25"/>
      <c r="I15" s="1">
        <f t="shared" si="5"/>
        <v>0</v>
      </c>
      <c r="J15" s="1">
        <f t="shared" si="6"/>
        <v>0</v>
      </c>
      <c r="K15" s="25"/>
      <c r="L15" s="1">
        <f t="shared" si="7"/>
        <v>0</v>
      </c>
      <c r="M15" s="1">
        <f t="shared" si="8"/>
        <v>0</v>
      </c>
      <c r="N15" s="25"/>
      <c r="O15" s="1">
        <f t="shared" si="9"/>
        <v>0</v>
      </c>
      <c r="P15" s="1">
        <f t="shared" si="10"/>
        <v>0</v>
      </c>
      <c r="Q15" s="25"/>
      <c r="R15" s="1">
        <f t="shared" si="11"/>
        <v>0</v>
      </c>
      <c r="S15" s="1">
        <f t="shared" si="12"/>
        <v>0</v>
      </c>
      <c r="T15" s="25">
        <v>54</v>
      </c>
      <c r="U15" s="1">
        <f t="shared" si="13"/>
        <v>20.736000000000001</v>
      </c>
      <c r="V15" s="1">
        <f t="shared" si="14"/>
        <v>2592</v>
      </c>
      <c r="W15" s="25">
        <v>72</v>
      </c>
      <c r="X15" s="1">
        <f t="shared" si="15"/>
        <v>27.648</v>
      </c>
      <c r="Y15" s="1">
        <f t="shared" si="16"/>
        <v>3456</v>
      </c>
      <c r="Z15" s="25"/>
      <c r="AA15" s="1">
        <f t="shared" si="17"/>
        <v>0</v>
      </c>
      <c r="AB15" s="1">
        <f t="shared" si="18"/>
        <v>0</v>
      </c>
      <c r="AC15" s="25"/>
      <c r="AD15" s="1">
        <f t="shared" si="0"/>
        <v>0</v>
      </c>
      <c r="AE15" s="1">
        <f t="shared" si="19"/>
        <v>0</v>
      </c>
      <c r="AF15" s="25"/>
      <c r="AG15" s="1">
        <f t="shared" si="20"/>
        <v>0</v>
      </c>
      <c r="AH15" s="1">
        <f t="shared" si="21"/>
        <v>0</v>
      </c>
      <c r="AI15" s="1"/>
      <c r="AJ15" s="1">
        <f t="shared" si="22"/>
        <v>0</v>
      </c>
      <c r="AK15" s="1">
        <f t="shared" si="23"/>
        <v>0</v>
      </c>
      <c r="AL15" s="1"/>
      <c r="AM15" s="1">
        <f t="shared" si="24"/>
        <v>0</v>
      </c>
      <c r="AN15" s="1">
        <f t="shared" si="25"/>
        <v>0</v>
      </c>
      <c r="AO15" s="12">
        <f t="shared" si="1"/>
        <v>48.384</v>
      </c>
      <c r="AP15" s="13">
        <f t="shared" si="2"/>
        <v>6048</v>
      </c>
    </row>
    <row r="16" spans="1:42">
      <c r="A16" s="28">
        <v>11</v>
      </c>
      <c r="B16" s="4" t="s">
        <v>33</v>
      </c>
      <c r="C16" s="67" t="s">
        <v>12</v>
      </c>
      <c r="D16" s="13">
        <v>165</v>
      </c>
      <c r="E16" s="25"/>
      <c r="F16" s="1">
        <f t="shared" si="3"/>
        <v>0</v>
      </c>
      <c r="G16" s="1">
        <f t="shared" si="4"/>
        <v>0</v>
      </c>
      <c r="H16" s="25"/>
      <c r="I16" s="1">
        <f t="shared" si="5"/>
        <v>0</v>
      </c>
      <c r="J16" s="1">
        <f t="shared" si="6"/>
        <v>0</v>
      </c>
      <c r="K16" s="25"/>
      <c r="L16" s="1">
        <f t="shared" si="7"/>
        <v>0</v>
      </c>
      <c r="M16" s="1">
        <f t="shared" si="8"/>
        <v>0</v>
      </c>
      <c r="N16" s="25">
        <v>2</v>
      </c>
      <c r="O16" s="1">
        <f t="shared" si="9"/>
        <v>1</v>
      </c>
      <c r="P16" s="1">
        <f t="shared" si="10"/>
        <v>165</v>
      </c>
      <c r="Q16" s="25">
        <v>2.5</v>
      </c>
      <c r="R16" s="1">
        <f t="shared" si="11"/>
        <v>0.125</v>
      </c>
      <c r="S16" s="1">
        <f t="shared" si="12"/>
        <v>20.625</v>
      </c>
      <c r="T16" s="25"/>
      <c r="U16" s="1">
        <f t="shared" si="13"/>
        <v>0</v>
      </c>
      <c r="V16" s="1">
        <f t="shared" si="14"/>
        <v>0</v>
      </c>
      <c r="W16" s="25"/>
      <c r="X16" s="1">
        <f t="shared" si="15"/>
        <v>0</v>
      </c>
      <c r="Y16" s="1">
        <f t="shared" si="16"/>
        <v>0</v>
      </c>
      <c r="Z16" s="25">
        <v>2.8</v>
      </c>
      <c r="AA16" s="1">
        <f t="shared" si="17"/>
        <v>1.4</v>
      </c>
      <c r="AB16" s="1">
        <f t="shared" si="18"/>
        <v>230.99999999999997</v>
      </c>
      <c r="AC16" s="25"/>
      <c r="AD16" s="1">
        <f t="shared" si="0"/>
        <v>0</v>
      </c>
      <c r="AE16" s="1">
        <f t="shared" si="19"/>
        <v>0</v>
      </c>
      <c r="AF16" s="25"/>
      <c r="AG16" s="1">
        <f t="shared" si="20"/>
        <v>0</v>
      </c>
      <c r="AH16" s="1">
        <f t="shared" si="21"/>
        <v>0</v>
      </c>
      <c r="AI16" s="1"/>
      <c r="AJ16" s="1">
        <f t="shared" si="22"/>
        <v>0</v>
      </c>
      <c r="AK16" s="1">
        <f t="shared" si="23"/>
        <v>0</v>
      </c>
      <c r="AL16" s="1"/>
      <c r="AM16" s="1">
        <f t="shared" si="24"/>
        <v>0</v>
      </c>
      <c r="AN16" s="1">
        <f t="shared" si="25"/>
        <v>0</v>
      </c>
      <c r="AO16" s="12">
        <f t="shared" si="1"/>
        <v>2.5249999999999999</v>
      </c>
      <c r="AP16" s="13">
        <f t="shared" si="2"/>
        <v>416.625</v>
      </c>
    </row>
    <row r="17" spans="1:42">
      <c r="A17" s="28">
        <v>12</v>
      </c>
      <c r="B17" s="3" t="s">
        <v>83</v>
      </c>
      <c r="C17" s="58" t="s">
        <v>12</v>
      </c>
      <c r="D17" s="13">
        <v>44</v>
      </c>
      <c r="E17" s="25"/>
      <c r="F17" s="1">
        <f t="shared" si="3"/>
        <v>0</v>
      </c>
      <c r="G17" s="1">
        <f t="shared" si="4"/>
        <v>0</v>
      </c>
      <c r="H17" s="25"/>
      <c r="I17" s="1">
        <f t="shared" si="5"/>
        <v>0</v>
      </c>
      <c r="J17" s="1">
        <f t="shared" si="6"/>
        <v>0</v>
      </c>
      <c r="K17" s="25"/>
      <c r="L17" s="1">
        <f t="shared" si="7"/>
        <v>0</v>
      </c>
      <c r="M17" s="1">
        <f t="shared" si="8"/>
        <v>0</v>
      </c>
      <c r="N17" s="25"/>
      <c r="O17" s="1">
        <f t="shared" si="9"/>
        <v>0</v>
      </c>
      <c r="P17" s="1">
        <f t="shared" si="10"/>
        <v>0</v>
      </c>
      <c r="Q17" s="25"/>
      <c r="R17" s="1">
        <f t="shared" si="11"/>
        <v>0</v>
      </c>
      <c r="S17" s="1">
        <f t="shared" si="12"/>
        <v>0</v>
      </c>
      <c r="T17" s="25"/>
      <c r="U17" s="1">
        <f t="shared" si="13"/>
        <v>0</v>
      </c>
      <c r="V17" s="1">
        <f t="shared" si="14"/>
        <v>0</v>
      </c>
      <c r="W17" s="25"/>
      <c r="X17" s="1">
        <f t="shared" si="15"/>
        <v>0</v>
      </c>
      <c r="Y17" s="1">
        <f t="shared" si="16"/>
        <v>0</v>
      </c>
      <c r="Z17" s="25"/>
      <c r="AA17" s="1">
        <f t="shared" si="17"/>
        <v>0</v>
      </c>
      <c r="AB17" s="1">
        <f t="shared" si="18"/>
        <v>0</v>
      </c>
      <c r="AC17" s="25"/>
      <c r="AD17" s="1">
        <f t="shared" si="0"/>
        <v>0</v>
      </c>
      <c r="AE17" s="1">
        <f t="shared" si="19"/>
        <v>0</v>
      </c>
      <c r="AF17" s="25">
        <v>1.5</v>
      </c>
      <c r="AG17" s="1">
        <f t="shared" si="20"/>
        <v>0.75</v>
      </c>
      <c r="AH17" s="1">
        <f t="shared" si="21"/>
        <v>33</v>
      </c>
      <c r="AI17" s="1"/>
      <c r="AJ17" s="1">
        <f t="shared" si="22"/>
        <v>0</v>
      </c>
      <c r="AK17" s="1">
        <f t="shared" si="23"/>
        <v>0</v>
      </c>
      <c r="AL17" s="1"/>
      <c r="AM17" s="1">
        <f t="shared" si="24"/>
        <v>0</v>
      </c>
      <c r="AN17" s="1">
        <f t="shared" si="25"/>
        <v>0</v>
      </c>
      <c r="AO17" s="12">
        <f t="shared" si="1"/>
        <v>0.75</v>
      </c>
      <c r="AP17" s="13">
        <f t="shared" si="2"/>
        <v>33</v>
      </c>
    </row>
    <row r="18" spans="1:42">
      <c r="A18" s="28">
        <v>13</v>
      </c>
      <c r="B18" s="27" t="s">
        <v>79</v>
      </c>
      <c r="C18" s="58" t="s">
        <v>12</v>
      </c>
      <c r="D18" s="13">
        <v>1800</v>
      </c>
      <c r="E18" s="25"/>
      <c r="F18" s="1">
        <f t="shared" si="3"/>
        <v>0</v>
      </c>
      <c r="G18" s="1">
        <f t="shared" si="4"/>
        <v>0</v>
      </c>
      <c r="H18" s="25"/>
      <c r="I18" s="1">
        <f t="shared" si="5"/>
        <v>0</v>
      </c>
      <c r="J18" s="1">
        <f t="shared" si="6"/>
        <v>0</v>
      </c>
      <c r="K18" s="25"/>
      <c r="L18" s="1">
        <f t="shared" si="7"/>
        <v>0</v>
      </c>
      <c r="M18" s="1">
        <f t="shared" si="8"/>
        <v>0</v>
      </c>
      <c r="N18" s="25">
        <v>0.04</v>
      </c>
      <c r="O18" s="1">
        <f t="shared" si="9"/>
        <v>0.02</v>
      </c>
      <c r="P18" s="1">
        <f t="shared" si="10"/>
        <v>36</v>
      </c>
      <c r="Q18" s="25">
        <v>0.05</v>
      </c>
      <c r="R18" s="1">
        <f t="shared" si="11"/>
        <v>2.5000000000000001E-3</v>
      </c>
      <c r="S18" s="1">
        <f t="shared" si="12"/>
        <v>4.5</v>
      </c>
      <c r="T18" s="25"/>
      <c r="U18" s="1"/>
      <c r="V18" s="1">
        <f t="shared" si="14"/>
        <v>0</v>
      </c>
      <c r="W18" s="25"/>
      <c r="X18" s="1">
        <f t="shared" si="15"/>
        <v>0</v>
      </c>
      <c r="Y18" s="1">
        <f t="shared" si="16"/>
        <v>0</v>
      </c>
      <c r="Z18" s="25"/>
      <c r="AA18" s="1">
        <f t="shared" si="17"/>
        <v>0</v>
      </c>
      <c r="AB18" s="1">
        <f t="shared" si="18"/>
        <v>0</v>
      </c>
      <c r="AC18" s="25"/>
      <c r="AD18" s="1">
        <f t="shared" si="0"/>
        <v>0</v>
      </c>
      <c r="AE18" s="1">
        <f t="shared" si="19"/>
        <v>0</v>
      </c>
      <c r="AF18" s="25">
        <v>0.01</v>
      </c>
      <c r="AG18" s="1">
        <f t="shared" si="20"/>
        <v>5.0000000000000001E-3</v>
      </c>
      <c r="AH18" s="1">
        <f t="shared" si="21"/>
        <v>9</v>
      </c>
      <c r="AI18" s="1"/>
      <c r="AJ18" s="1">
        <f t="shared" si="22"/>
        <v>0</v>
      </c>
      <c r="AK18" s="1">
        <f t="shared" si="23"/>
        <v>0</v>
      </c>
      <c r="AL18" s="1"/>
      <c r="AM18" s="1">
        <f t="shared" si="24"/>
        <v>0</v>
      </c>
      <c r="AN18" s="1">
        <f t="shared" si="25"/>
        <v>0</v>
      </c>
      <c r="AO18" s="12">
        <f t="shared" si="1"/>
        <v>2.75E-2</v>
      </c>
      <c r="AP18" s="13">
        <f t="shared" si="2"/>
        <v>49.5</v>
      </c>
    </row>
    <row r="19" spans="1:42">
      <c r="A19" s="28">
        <v>14</v>
      </c>
      <c r="B19" s="3" t="s">
        <v>60</v>
      </c>
      <c r="C19" s="58" t="s">
        <v>12</v>
      </c>
      <c r="D19" s="13">
        <v>350</v>
      </c>
      <c r="E19" s="25"/>
      <c r="F19" s="1">
        <f t="shared" si="3"/>
        <v>0</v>
      </c>
      <c r="G19" s="1">
        <f t="shared" si="4"/>
        <v>0</v>
      </c>
      <c r="H19" s="25"/>
      <c r="I19" s="1">
        <f t="shared" si="5"/>
        <v>0</v>
      </c>
      <c r="J19" s="1">
        <f t="shared" si="6"/>
        <v>0</v>
      </c>
      <c r="K19" s="25"/>
      <c r="L19" s="1">
        <f t="shared" si="7"/>
        <v>0</v>
      </c>
      <c r="M19" s="1">
        <f t="shared" si="8"/>
        <v>0</v>
      </c>
      <c r="N19" s="25"/>
      <c r="O19" s="1">
        <f t="shared" si="9"/>
        <v>0</v>
      </c>
      <c r="P19" s="1">
        <f t="shared" si="10"/>
        <v>0</v>
      </c>
      <c r="Q19" s="25"/>
      <c r="R19" s="1">
        <f t="shared" si="11"/>
        <v>0</v>
      </c>
      <c r="S19" s="1">
        <f t="shared" si="12"/>
        <v>0</v>
      </c>
      <c r="T19" s="25"/>
      <c r="U19" s="1">
        <f t="shared" si="13"/>
        <v>0</v>
      </c>
      <c r="V19" s="1">
        <f t="shared" si="14"/>
        <v>0</v>
      </c>
      <c r="W19" s="25"/>
      <c r="X19" s="1">
        <f t="shared" si="15"/>
        <v>0</v>
      </c>
      <c r="Y19" s="1">
        <f t="shared" si="16"/>
        <v>0</v>
      </c>
      <c r="Z19" s="25">
        <v>84.4</v>
      </c>
      <c r="AA19" s="1">
        <f t="shared" si="17"/>
        <v>42.2</v>
      </c>
      <c r="AB19" s="1">
        <f t="shared" si="18"/>
        <v>14770.000000000002</v>
      </c>
      <c r="AC19" s="25"/>
      <c r="AD19" s="1">
        <f t="shared" si="0"/>
        <v>0</v>
      </c>
      <c r="AE19" s="1">
        <f t="shared" si="19"/>
        <v>0</v>
      </c>
      <c r="AF19" s="25"/>
      <c r="AG19" s="1">
        <f t="shared" si="20"/>
        <v>0</v>
      </c>
      <c r="AH19" s="1">
        <f t="shared" si="21"/>
        <v>0</v>
      </c>
      <c r="AI19" s="1"/>
      <c r="AJ19" s="1">
        <f t="shared" si="22"/>
        <v>0</v>
      </c>
      <c r="AK19" s="1">
        <f t="shared" si="23"/>
        <v>0</v>
      </c>
      <c r="AL19" s="1"/>
      <c r="AM19" s="1">
        <f t="shared" si="24"/>
        <v>0</v>
      </c>
      <c r="AN19" s="1">
        <f t="shared" si="25"/>
        <v>0</v>
      </c>
      <c r="AO19" s="12">
        <f t="shared" si="1"/>
        <v>42.2</v>
      </c>
      <c r="AP19" s="13">
        <f t="shared" si="2"/>
        <v>14770.000000000002</v>
      </c>
    </row>
    <row r="20" spans="1:42">
      <c r="A20" s="28">
        <v>15</v>
      </c>
      <c r="B20" s="3" t="s">
        <v>61</v>
      </c>
      <c r="C20" s="58" t="s">
        <v>12</v>
      </c>
      <c r="D20" s="13">
        <v>146.66999999999999</v>
      </c>
      <c r="E20" s="25"/>
      <c r="F20" s="1">
        <f t="shared" si="3"/>
        <v>0</v>
      </c>
      <c r="G20" s="1">
        <f t="shared" si="4"/>
        <v>0</v>
      </c>
      <c r="H20" s="25"/>
      <c r="I20" s="1">
        <f t="shared" si="5"/>
        <v>0</v>
      </c>
      <c r="J20" s="1">
        <f t="shared" si="6"/>
        <v>0</v>
      </c>
      <c r="K20" s="25"/>
      <c r="L20" s="1">
        <f t="shared" si="7"/>
        <v>0</v>
      </c>
      <c r="M20" s="1">
        <f t="shared" si="8"/>
        <v>0</v>
      </c>
      <c r="N20" s="25"/>
      <c r="O20" s="1">
        <f t="shared" si="9"/>
        <v>0</v>
      </c>
      <c r="P20" s="1">
        <f t="shared" si="10"/>
        <v>0</v>
      </c>
      <c r="Q20" s="25"/>
      <c r="R20" s="1">
        <f t="shared" si="11"/>
        <v>0</v>
      </c>
      <c r="S20" s="1">
        <f t="shared" si="12"/>
        <v>0</v>
      </c>
      <c r="T20" s="25"/>
      <c r="U20" s="1">
        <f t="shared" si="13"/>
        <v>0</v>
      </c>
      <c r="V20" s="1">
        <f t="shared" si="14"/>
        <v>0</v>
      </c>
      <c r="W20" s="25"/>
      <c r="X20" s="1">
        <f t="shared" si="15"/>
        <v>0</v>
      </c>
      <c r="Y20" s="1">
        <f t="shared" si="16"/>
        <v>0</v>
      </c>
      <c r="Z20" s="25">
        <v>11.1</v>
      </c>
      <c r="AA20" s="1">
        <f t="shared" si="17"/>
        <v>5.55</v>
      </c>
      <c r="AB20" s="1">
        <f>AA20*D20</f>
        <v>814.0184999999999</v>
      </c>
      <c r="AC20" s="25"/>
      <c r="AD20" s="1">
        <f t="shared" si="0"/>
        <v>0</v>
      </c>
      <c r="AE20" s="1">
        <f t="shared" si="19"/>
        <v>0</v>
      </c>
      <c r="AF20" s="25"/>
      <c r="AG20" s="1">
        <f t="shared" si="20"/>
        <v>0</v>
      </c>
      <c r="AH20" s="1">
        <f t="shared" si="21"/>
        <v>0</v>
      </c>
      <c r="AI20" s="1"/>
      <c r="AJ20" s="1">
        <f t="shared" si="22"/>
        <v>0</v>
      </c>
      <c r="AK20" s="1">
        <f t="shared" si="23"/>
        <v>0</v>
      </c>
      <c r="AL20" s="1"/>
      <c r="AM20" s="1">
        <f t="shared" si="24"/>
        <v>0</v>
      </c>
      <c r="AN20" s="1">
        <f t="shared" si="25"/>
        <v>0</v>
      </c>
      <c r="AO20" s="12">
        <f t="shared" si="1"/>
        <v>5.55</v>
      </c>
      <c r="AP20" s="13">
        <f t="shared" si="2"/>
        <v>814.0184999999999</v>
      </c>
    </row>
    <row r="21" spans="1:42">
      <c r="A21" s="28">
        <v>16</v>
      </c>
      <c r="B21" s="3" t="s">
        <v>78</v>
      </c>
      <c r="C21" s="58" t="s">
        <v>12</v>
      </c>
      <c r="D21" s="13">
        <v>342.11</v>
      </c>
      <c r="E21" s="25"/>
      <c r="F21" s="1">
        <f t="shared" si="3"/>
        <v>0</v>
      </c>
      <c r="G21" s="1">
        <f t="shared" si="4"/>
        <v>0</v>
      </c>
      <c r="H21" s="25">
        <v>38</v>
      </c>
      <c r="I21" s="1">
        <f t="shared" si="5"/>
        <v>0.91200000000000003</v>
      </c>
      <c r="J21" s="1">
        <f t="shared" si="6"/>
        <v>312.00432000000001</v>
      </c>
      <c r="K21" s="25"/>
      <c r="L21" s="1">
        <f t="shared" si="7"/>
        <v>0</v>
      </c>
      <c r="M21" s="1">
        <f t="shared" si="8"/>
        <v>0</v>
      </c>
      <c r="N21" s="25"/>
      <c r="O21" s="1">
        <f t="shared" si="9"/>
        <v>0</v>
      </c>
      <c r="P21" s="1">
        <f t="shared" si="10"/>
        <v>0</v>
      </c>
      <c r="Q21" s="25"/>
      <c r="R21" s="1">
        <f t="shared" si="11"/>
        <v>0</v>
      </c>
      <c r="S21" s="1">
        <f t="shared" si="12"/>
        <v>0</v>
      </c>
      <c r="T21" s="25"/>
      <c r="U21" s="1">
        <f t="shared" si="13"/>
        <v>0</v>
      </c>
      <c r="V21" s="1">
        <f t="shared" si="14"/>
        <v>0</v>
      </c>
      <c r="W21" s="25"/>
      <c r="X21" s="1">
        <f t="shared" si="15"/>
        <v>0</v>
      </c>
      <c r="Y21" s="1">
        <f t="shared" si="16"/>
        <v>0</v>
      </c>
      <c r="Z21" s="25"/>
      <c r="AA21" s="1">
        <f t="shared" si="17"/>
        <v>0</v>
      </c>
      <c r="AB21" s="1">
        <f t="shared" si="18"/>
        <v>0</v>
      </c>
      <c r="AC21" s="25"/>
      <c r="AD21" s="1">
        <f t="shared" si="0"/>
        <v>0</v>
      </c>
      <c r="AE21" s="1">
        <f t="shared" si="19"/>
        <v>0</v>
      </c>
      <c r="AF21" s="25"/>
      <c r="AG21" s="1">
        <f t="shared" si="20"/>
        <v>0</v>
      </c>
      <c r="AH21" s="1">
        <f t="shared" si="21"/>
        <v>0</v>
      </c>
      <c r="AI21" s="1"/>
      <c r="AJ21" s="1">
        <f t="shared" si="22"/>
        <v>0</v>
      </c>
      <c r="AK21" s="1">
        <f t="shared" si="23"/>
        <v>0</v>
      </c>
      <c r="AL21" s="1"/>
      <c r="AM21" s="1">
        <f t="shared" si="24"/>
        <v>0</v>
      </c>
      <c r="AN21" s="1">
        <f t="shared" si="25"/>
        <v>0</v>
      </c>
      <c r="AO21" s="12">
        <f t="shared" si="1"/>
        <v>0.91200000000000003</v>
      </c>
      <c r="AP21" s="13">
        <f t="shared" si="2"/>
        <v>312.00432000000001</v>
      </c>
    </row>
    <row r="22" spans="1:42">
      <c r="A22" s="28">
        <v>17</v>
      </c>
      <c r="B22" s="3" t="s">
        <v>17</v>
      </c>
      <c r="C22" s="58" t="s">
        <v>12</v>
      </c>
      <c r="D22" s="13">
        <v>68</v>
      </c>
      <c r="E22" s="25"/>
      <c r="F22" s="1">
        <f t="shared" si="3"/>
        <v>0</v>
      </c>
      <c r="G22" s="1">
        <f t="shared" si="4"/>
        <v>0</v>
      </c>
      <c r="H22" s="25"/>
      <c r="I22" s="1">
        <f t="shared" si="5"/>
        <v>0</v>
      </c>
      <c r="J22" s="1">
        <f t="shared" si="6"/>
        <v>0</v>
      </c>
      <c r="K22" s="25">
        <v>30</v>
      </c>
      <c r="L22" s="1">
        <f t="shared" si="7"/>
        <v>11.52</v>
      </c>
      <c r="M22" s="1">
        <f t="shared" si="8"/>
        <v>783.36</v>
      </c>
      <c r="N22" s="25"/>
      <c r="O22" s="1">
        <f t="shared" si="9"/>
        <v>0</v>
      </c>
      <c r="P22" s="1">
        <f t="shared" si="10"/>
        <v>0</v>
      </c>
      <c r="Q22" s="25"/>
      <c r="R22" s="1">
        <f t="shared" si="11"/>
        <v>0</v>
      </c>
      <c r="S22" s="1">
        <f t="shared" si="12"/>
        <v>0</v>
      </c>
      <c r="T22" s="25"/>
      <c r="U22" s="1">
        <f t="shared" si="13"/>
        <v>0</v>
      </c>
      <c r="V22" s="1">
        <f t="shared" si="14"/>
        <v>0</v>
      </c>
      <c r="W22" s="25"/>
      <c r="X22" s="1">
        <f t="shared" si="15"/>
        <v>0</v>
      </c>
      <c r="Y22" s="1">
        <f t="shared" si="16"/>
        <v>0</v>
      </c>
      <c r="Z22" s="25">
        <v>12.4</v>
      </c>
      <c r="AA22" s="1">
        <f t="shared" si="17"/>
        <v>6.2</v>
      </c>
      <c r="AB22" s="1">
        <f t="shared" si="18"/>
        <v>421.6</v>
      </c>
      <c r="AC22" s="25"/>
      <c r="AD22" s="1">
        <f t="shared" si="0"/>
        <v>0</v>
      </c>
      <c r="AE22" s="1">
        <f t="shared" si="19"/>
        <v>0</v>
      </c>
      <c r="AF22" s="25"/>
      <c r="AG22" s="1">
        <f t="shared" si="20"/>
        <v>0</v>
      </c>
      <c r="AH22" s="1">
        <f t="shared" si="21"/>
        <v>0</v>
      </c>
      <c r="AI22" s="1"/>
      <c r="AJ22" s="1">
        <f t="shared" si="22"/>
        <v>0</v>
      </c>
      <c r="AK22" s="1">
        <f t="shared" si="23"/>
        <v>0</v>
      </c>
      <c r="AL22" s="1"/>
      <c r="AM22" s="1">
        <f t="shared" si="24"/>
        <v>0</v>
      </c>
      <c r="AN22" s="1">
        <f t="shared" si="25"/>
        <v>0</v>
      </c>
      <c r="AO22" s="12">
        <f t="shared" si="1"/>
        <v>17.72</v>
      </c>
      <c r="AP22" s="13">
        <f t="shared" si="2"/>
        <v>1204.96</v>
      </c>
    </row>
    <row r="23" spans="1:42">
      <c r="A23" s="28">
        <v>18</v>
      </c>
      <c r="B23" s="3" t="s">
        <v>77</v>
      </c>
      <c r="C23" s="62" t="s">
        <v>12</v>
      </c>
      <c r="D23" s="13">
        <v>1050</v>
      </c>
      <c r="E23" s="25"/>
      <c r="F23" s="1">
        <f t="shared" si="3"/>
        <v>0</v>
      </c>
      <c r="G23" s="1">
        <f t="shared" si="4"/>
        <v>0</v>
      </c>
      <c r="H23" s="25">
        <v>4</v>
      </c>
      <c r="I23" s="1">
        <f t="shared" si="5"/>
        <v>9.6000000000000002E-2</v>
      </c>
      <c r="J23" s="1">
        <f t="shared" si="6"/>
        <v>100.8</v>
      </c>
      <c r="K23" s="25"/>
      <c r="L23" s="1">
        <f t="shared" si="7"/>
        <v>0</v>
      </c>
      <c r="M23" s="1">
        <f t="shared" si="8"/>
        <v>0</v>
      </c>
      <c r="N23" s="25"/>
      <c r="O23" s="1">
        <f t="shared" si="9"/>
        <v>0</v>
      </c>
      <c r="P23" s="1">
        <f t="shared" si="10"/>
        <v>0</v>
      </c>
      <c r="Q23" s="25"/>
      <c r="R23" s="1">
        <f t="shared" si="11"/>
        <v>0</v>
      </c>
      <c r="S23" s="1">
        <f t="shared" si="12"/>
        <v>0</v>
      </c>
      <c r="T23" s="25"/>
      <c r="U23" s="1">
        <f t="shared" si="13"/>
        <v>0</v>
      </c>
      <c r="V23" s="1">
        <f t="shared" si="14"/>
        <v>0</v>
      </c>
      <c r="W23" s="25"/>
      <c r="X23" s="1">
        <f t="shared" si="15"/>
        <v>0</v>
      </c>
      <c r="Y23" s="1">
        <f t="shared" si="16"/>
        <v>0</v>
      </c>
      <c r="Z23" s="25"/>
      <c r="AA23" s="1">
        <f t="shared" si="17"/>
        <v>0</v>
      </c>
      <c r="AB23" s="1">
        <f t="shared" si="18"/>
        <v>0</v>
      </c>
      <c r="AC23" s="25"/>
      <c r="AD23" s="1">
        <f t="shared" si="0"/>
        <v>0</v>
      </c>
      <c r="AE23" s="1">
        <f t="shared" si="19"/>
        <v>0</v>
      </c>
      <c r="AF23" s="25"/>
      <c r="AG23" s="1">
        <f t="shared" si="20"/>
        <v>0</v>
      </c>
      <c r="AH23" s="1">
        <f t="shared" si="21"/>
        <v>0</v>
      </c>
      <c r="AI23" s="1"/>
      <c r="AJ23" s="1">
        <f t="shared" si="22"/>
        <v>0</v>
      </c>
      <c r="AK23" s="1">
        <f t="shared" si="23"/>
        <v>0</v>
      </c>
      <c r="AL23" s="1"/>
      <c r="AM23" s="1">
        <f t="shared" si="24"/>
        <v>0</v>
      </c>
      <c r="AN23" s="1">
        <f t="shared" si="25"/>
        <v>0</v>
      </c>
      <c r="AO23" s="12">
        <f t="shared" si="1"/>
        <v>9.6000000000000002E-2</v>
      </c>
      <c r="AP23" s="13">
        <f t="shared" si="2"/>
        <v>100.8</v>
      </c>
    </row>
    <row r="24" spans="1:42">
      <c r="A24" s="28">
        <v>19</v>
      </c>
      <c r="B24" s="3" t="s">
        <v>35</v>
      </c>
      <c r="C24" s="58" t="s">
        <v>12</v>
      </c>
      <c r="D24" s="13">
        <v>750</v>
      </c>
      <c r="E24" s="25"/>
      <c r="F24" s="1">
        <f t="shared" si="3"/>
        <v>0</v>
      </c>
      <c r="G24" s="1">
        <f t="shared" si="4"/>
        <v>0</v>
      </c>
      <c r="H24" s="25"/>
      <c r="I24" s="1">
        <f t="shared" si="5"/>
        <v>0</v>
      </c>
      <c r="J24" s="1">
        <f t="shared" si="6"/>
        <v>0</v>
      </c>
      <c r="K24" s="25"/>
      <c r="L24" s="1">
        <f t="shared" si="7"/>
        <v>0</v>
      </c>
      <c r="M24" s="1">
        <f t="shared" si="8"/>
        <v>0</v>
      </c>
      <c r="N24" s="25"/>
      <c r="O24" s="1">
        <f t="shared" si="9"/>
        <v>0</v>
      </c>
      <c r="P24" s="1">
        <f t="shared" si="10"/>
        <v>0</v>
      </c>
      <c r="Q24" s="25"/>
      <c r="R24" s="1">
        <f t="shared" si="11"/>
        <v>0</v>
      </c>
      <c r="S24" s="1">
        <f t="shared" si="12"/>
        <v>0</v>
      </c>
      <c r="T24" s="25"/>
      <c r="U24" s="1">
        <f t="shared" si="13"/>
        <v>0</v>
      </c>
      <c r="V24" s="1">
        <f t="shared" si="14"/>
        <v>0</v>
      </c>
      <c r="W24" s="25"/>
      <c r="X24" s="1">
        <f t="shared" si="15"/>
        <v>0</v>
      </c>
      <c r="Y24" s="1">
        <f t="shared" si="16"/>
        <v>0</v>
      </c>
      <c r="Z24" s="25"/>
      <c r="AA24" s="1">
        <f t="shared" si="17"/>
        <v>0</v>
      </c>
      <c r="AB24" s="1">
        <f t="shared" si="18"/>
        <v>0</v>
      </c>
      <c r="AC24" s="25"/>
      <c r="AD24" s="1">
        <f t="shared" si="0"/>
        <v>0</v>
      </c>
      <c r="AE24" s="1">
        <f t="shared" si="19"/>
        <v>0</v>
      </c>
      <c r="AF24" s="25"/>
      <c r="AG24" s="1">
        <f t="shared" si="20"/>
        <v>0</v>
      </c>
      <c r="AH24" s="1">
        <f t="shared" si="21"/>
        <v>0</v>
      </c>
      <c r="AI24" s="1"/>
      <c r="AJ24" s="1">
        <f t="shared" si="22"/>
        <v>0</v>
      </c>
      <c r="AK24" s="1">
        <f t="shared" si="23"/>
        <v>0</v>
      </c>
      <c r="AL24" s="1"/>
      <c r="AM24" s="1">
        <f t="shared" si="24"/>
        <v>0</v>
      </c>
      <c r="AN24" s="1">
        <f t="shared" si="25"/>
        <v>0</v>
      </c>
      <c r="AO24" s="12">
        <f t="shared" si="1"/>
        <v>0</v>
      </c>
      <c r="AP24" s="13">
        <f t="shared" si="2"/>
        <v>0</v>
      </c>
    </row>
    <row r="25" spans="1:42">
      <c r="A25" s="28">
        <v>20</v>
      </c>
      <c r="B25" s="3" t="s">
        <v>62</v>
      </c>
      <c r="C25" s="63" t="s">
        <v>53</v>
      </c>
      <c r="D25" s="13">
        <v>8.6999999999999993</v>
      </c>
      <c r="E25" s="25"/>
      <c r="F25" s="1">
        <f t="shared" si="3"/>
        <v>0</v>
      </c>
      <c r="G25" s="1">
        <f t="shared" si="4"/>
        <v>0</v>
      </c>
      <c r="H25" s="25"/>
      <c r="I25" s="1">
        <f t="shared" si="5"/>
        <v>0</v>
      </c>
      <c r="J25" s="1">
        <f t="shared" si="6"/>
        <v>0</v>
      </c>
      <c r="K25" s="25"/>
      <c r="L25" s="1">
        <f t="shared" si="7"/>
        <v>0</v>
      </c>
      <c r="M25" s="1">
        <f t="shared" si="8"/>
        <v>0</v>
      </c>
      <c r="N25" s="25"/>
      <c r="O25" s="1">
        <f t="shared" si="9"/>
        <v>0</v>
      </c>
      <c r="P25" s="1">
        <f t="shared" si="10"/>
        <v>0</v>
      </c>
      <c r="Q25" s="25"/>
      <c r="R25" s="1">
        <f t="shared" si="11"/>
        <v>0</v>
      </c>
      <c r="S25" s="1">
        <f t="shared" si="12"/>
        <v>0</v>
      </c>
      <c r="T25" s="25"/>
      <c r="U25" s="1">
        <f t="shared" si="13"/>
        <v>0</v>
      </c>
      <c r="V25" s="1">
        <f t="shared" si="14"/>
        <v>0</v>
      </c>
      <c r="W25" s="25"/>
      <c r="X25" s="1">
        <f t="shared" si="15"/>
        <v>0</v>
      </c>
      <c r="Y25" s="1">
        <f t="shared" si="16"/>
        <v>0</v>
      </c>
      <c r="Z25" s="25">
        <v>0.1</v>
      </c>
      <c r="AA25" s="1">
        <f>Z25*$Z$5</f>
        <v>50</v>
      </c>
      <c r="AB25" s="1">
        <f t="shared" si="18"/>
        <v>434.99999999999994</v>
      </c>
      <c r="AC25" s="25"/>
      <c r="AD25" s="1">
        <f t="shared" si="0"/>
        <v>0</v>
      </c>
      <c r="AE25" s="1">
        <f t="shared" si="19"/>
        <v>0</v>
      </c>
      <c r="AF25" s="25"/>
      <c r="AG25" s="1">
        <f t="shared" si="20"/>
        <v>0</v>
      </c>
      <c r="AH25" s="1">
        <f t="shared" si="21"/>
        <v>0</v>
      </c>
      <c r="AI25" s="1"/>
      <c r="AJ25" s="1">
        <f t="shared" si="22"/>
        <v>0</v>
      </c>
      <c r="AK25" s="1">
        <f t="shared" si="23"/>
        <v>0</v>
      </c>
      <c r="AL25" s="1"/>
      <c r="AM25" s="1">
        <f t="shared" si="24"/>
        <v>0</v>
      </c>
      <c r="AN25" s="1">
        <f t="shared" si="25"/>
        <v>0</v>
      </c>
      <c r="AO25" s="12">
        <f t="shared" si="1"/>
        <v>50</v>
      </c>
      <c r="AP25" s="13">
        <f t="shared" si="2"/>
        <v>434.99999999999994</v>
      </c>
    </row>
    <row r="26" spans="1:42">
      <c r="A26" s="28">
        <v>21</v>
      </c>
      <c r="B26" s="3" t="s">
        <v>65</v>
      </c>
      <c r="C26" s="59" t="s">
        <v>12</v>
      </c>
      <c r="D26" s="13">
        <v>378</v>
      </c>
      <c r="E26" s="25"/>
      <c r="F26" s="1">
        <f t="shared" si="3"/>
        <v>0</v>
      </c>
      <c r="G26" s="1">
        <f t="shared" si="4"/>
        <v>0</v>
      </c>
      <c r="H26" s="25"/>
      <c r="I26" s="1">
        <f t="shared" si="5"/>
        <v>0</v>
      </c>
      <c r="J26" s="1">
        <f t="shared" si="6"/>
        <v>0</v>
      </c>
      <c r="K26" s="25"/>
      <c r="L26" s="1">
        <f t="shared" si="7"/>
        <v>0</v>
      </c>
      <c r="M26" s="1">
        <f t="shared" si="8"/>
        <v>0</v>
      </c>
      <c r="N26" s="25"/>
      <c r="O26" s="1">
        <f t="shared" si="9"/>
        <v>0</v>
      </c>
      <c r="P26" s="1">
        <f t="shared" si="10"/>
        <v>0</v>
      </c>
      <c r="Q26" s="25"/>
      <c r="R26" s="1">
        <f t="shared" si="11"/>
        <v>0</v>
      </c>
      <c r="S26" s="1">
        <f t="shared" si="12"/>
        <v>0</v>
      </c>
      <c r="T26" s="25"/>
      <c r="U26" s="1">
        <f t="shared" si="13"/>
        <v>0</v>
      </c>
      <c r="V26" s="1">
        <f t="shared" si="14"/>
        <v>0</v>
      </c>
      <c r="W26" s="25"/>
      <c r="X26" s="1">
        <f t="shared" si="15"/>
        <v>0</v>
      </c>
      <c r="Y26" s="1">
        <f t="shared" si="16"/>
        <v>0</v>
      </c>
      <c r="Z26" s="25"/>
      <c r="AA26" s="1">
        <f t="shared" si="17"/>
        <v>0</v>
      </c>
      <c r="AB26" s="1">
        <f t="shared" si="18"/>
        <v>0</v>
      </c>
      <c r="AC26" s="25">
        <v>21.4</v>
      </c>
      <c r="AD26" s="1">
        <f t="shared" si="0"/>
        <v>4.28</v>
      </c>
      <c r="AE26" s="1">
        <f t="shared" si="19"/>
        <v>1617.8400000000001</v>
      </c>
      <c r="AF26" s="25"/>
      <c r="AG26" s="1">
        <f t="shared" si="20"/>
        <v>0</v>
      </c>
      <c r="AH26" s="1">
        <f t="shared" si="21"/>
        <v>0</v>
      </c>
      <c r="AI26" s="1"/>
      <c r="AJ26" s="1">
        <f t="shared" si="22"/>
        <v>0</v>
      </c>
      <c r="AK26" s="1">
        <f t="shared" si="23"/>
        <v>0</v>
      </c>
      <c r="AL26" s="1"/>
      <c r="AM26" s="1">
        <f t="shared" si="24"/>
        <v>0</v>
      </c>
      <c r="AN26" s="1">
        <f t="shared" si="25"/>
        <v>0</v>
      </c>
      <c r="AO26" s="12">
        <f t="shared" si="1"/>
        <v>4.28</v>
      </c>
      <c r="AP26" s="13">
        <f t="shared" si="2"/>
        <v>1617.8400000000001</v>
      </c>
    </row>
    <row r="27" spans="1:42">
      <c r="A27" s="28">
        <v>22</v>
      </c>
      <c r="B27" s="3" t="s">
        <v>84</v>
      </c>
      <c r="C27" s="66" t="s">
        <v>12</v>
      </c>
      <c r="D27" s="13">
        <v>418.75</v>
      </c>
      <c r="E27" s="25"/>
      <c r="F27" s="1">
        <f t="shared" si="3"/>
        <v>0</v>
      </c>
      <c r="G27" s="1">
        <f t="shared" si="4"/>
        <v>0</v>
      </c>
      <c r="H27" s="25"/>
      <c r="I27" s="1">
        <f t="shared" si="5"/>
        <v>0</v>
      </c>
      <c r="J27" s="1">
        <f t="shared" si="6"/>
        <v>0</v>
      </c>
      <c r="K27" s="25"/>
      <c r="L27" s="1">
        <f t="shared" si="7"/>
        <v>0</v>
      </c>
      <c r="M27" s="1">
        <f t="shared" si="8"/>
        <v>0</v>
      </c>
      <c r="N27" s="25"/>
      <c r="O27" s="1">
        <f t="shared" si="9"/>
        <v>0</v>
      </c>
      <c r="P27" s="1">
        <f t="shared" si="10"/>
        <v>0</v>
      </c>
      <c r="Q27" s="25"/>
      <c r="R27" s="1">
        <f t="shared" si="11"/>
        <v>0</v>
      </c>
      <c r="S27" s="1">
        <f t="shared" si="12"/>
        <v>0</v>
      </c>
      <c r="T27" s="25"/>
      <c r="U27" s="1">
        <f t="shared" si="13"/>
        <v>0</v>
      </c>
      <c r="V27" s="1">
        <f t="shared" si="14"/>
        <v>0</v>
      </c>
      <c r="W27" s="25"/>
      <c r="X27" s="1">
        <f t="shared" si="15"/>
        <v>0</v>
      </c>
      <c r="Y27" s="1">
        <f t="shared" si="16"/>
        <v>0</v>
      </c>
      <c r="Z27" s="25"/>
      <c r="AA27" s="1">
        <f t="shared" si="17"/>
        <v>0</v>
      </c>
      <c r="AB27" s="1">
        <f t="shared" si="18"/>
        <v>0</v>
      </c>
      <c r="AC27" s="25"/>
      <c r="AD27" s="1">
        <f t="shared" si="0"/>
        <v>0</v>
      </c>
      <c r="AE27" s="1">
        <f t="shared" si="19"/>
        <v>0</v>
      </c>
      <c r="AF27" s="25">
        <v>6</v>
      </c>
      <c r="AG27" s="1">
        <f t="shared" si="20"/>
        <v>3</v>
      </c>
      <c r="AH27" s="1">
        <f t="shared" si="21"/>
        <v>1256.25</v>
      </c>
      <c r="AI27" s="1"/>
      <c r="AJ27" s="1">
        <f t="shared" si="22"/>
        <v>0</v>
      </c>
      <c r="AK27" s="1">
        <f t="shared" si="23"/>
        <v>0</v>
      </c>
      <c r="AL27" s="1"/>
      <c r="AM27" s="1">
        <f t="shared" si="24"/>
        <v>0</v>
      </c>
      <c r="AN27" s="1">
        <f t="shared" si="25"/>
        <v>0</v>
      </c>
      <c r="AO27" s="12">
        <f t="shared" si="1"/>
        <v>3</v>
      </c>
      <c r="AP27" s="13">
        <f t="shared" si="2"/>
        <v>1256.25</v>
      </c>
    </row>
    <row r="28" spans="1:42">
      <c r="A28" s="28">
        <v>23</v>
      </c>
      <c r="B28" s="3"/>
      <c r="C28" s="61"/>
      <c r="D28" s="13"/>
      <c r="E28" s="25"/>
      <c r="F28" s="1">
        <f t="shared" si="3"/>
        <v>0</v>
      </c>
      <c r="G28" s="1">
        <f t="shared" si="4"/>
        <v>0</v>
      </c>
      <c r="H28" s="25"/>
      <c r="I28" s="1">
        <f t="shared" si="5"/>
        <v>0</v>
      </c>
      <c r="J28" s="1">
        <f t="shared" si="6"/>
        <v>0</v>
      </c>
      <c r="K28" s="25"/>
      <c r="L28" s="1">
        <f t="shared" si="7"/>
        <v>0</v>
      </c>
      <c r="M28" s="1">
        <f t="shared" si="8"/>
        <v>0</v>
      </c>
      <c r="N28" s="25"/>
      <c r="O28" s="1">
        <f t="shared" si="9"/>
        <v>0</v>
      </c>
      <c r="P28" s="1">
        <f t="shared" si="10"/>
        <v>0</v>
      </c>
      <c r="Q28" s="25"/>
      <c r="R28" s="1">
        <f t="shared" si="11"/>
        <v>0</v>
      </c>
      <c r="S28" s="1">
        <f t="shared" si="12"/>
        <v>0</v>
      </c>
      <c r="T28" s="25"/>
      <c r="U28" s="1">
        <f t="shared" si="13"/>
        <v>0</v>
      </c>
      <c r="V28" s="1">
        <f t="shared" si="14"/>
        <v>0</v>
      </c>
      <c r="W28" s="25"/>
      <c r="X28" s="1">
        <f t="shared" si="15"/>
        <v>0</v>
      </c>
      <c r="Y28" s="1">
        <f t="shared" si="16"/>
        <v>0</v>
      </c>
      <c r="Z28" s="25"/>
      <c r="AA28" s="1">
        <f t="shared" si="17"/>
        <v>0</v>
      </c>
      <c r="AB28" s="1">
        <f t="shared" si="18"/>
        <v>0</v>
      </c>
      <c r="AC28" s="25"/>
      <c r="AD28" s="1">
        <f t="shared" si="0"/>
        <v>0</v>
      </c>
      <c r="AE28" s="1">
        <f t="shared" si="19"/>
        <v>0</v>
      </c>
      <c r="AF28" s="1"/>
      <c r="AG28" s="1">
        <f t="shared" si="20"/>
        <v>0</v>
      </c>
      <c r="AH28" s="1">
        <f t="shared" si="21"/>
        <v>0</v>
      </c>
      <c r="AI28" s="1"/>
      <c r="AJ28" s="1">
        <f t="shared" si="22"/>
        <v>0</v>
      </c>
      <c r="AK28" s="1">
        <f t="shared" si="23"/>
        <v>0</v>
      </c>
      <c r="AL28" s="1"/>
      <c r="AM28" s="1">
        <f t="shared" si="24"/>
        <v>0</v>
      </c>
      <c r="AN28" s="1">
        <f t="shared" si="25"/>
        <v>0</v>
      </c>
      <c r="AO28" s="12">
        <f t="shared" si="1"/>
        <v>0</v>
      </c>
      <c r="AP28" s="13">
        <f t="shared" si="2"/>
        <v>0</v>
      </c>
    </row>
    <row r="29" spans="1:42">
      <c r="A29" s="28">
        <v>24</v>
      </c>
      <c r="B29" s="27"/>
      <c r="C29" s="14"/>
      <c r="D29" s="13"/>
      <c r="E29" s="25"/>
      <c r="F29" s="1">
        <f t="shared" si="3"/>
        <v>0</v>
      </c>
      <c r="G29" s="1">
        <f t="shared" si="4"/>
        <v>0</v>
      </c>
      <c r="H29" s="25"/>
      <c r="I29" s="1">
        <f t="shared" si="5"/>
        <v>0</v>
      </c>
      <c r="J29" s="1">
        <f t="shared" si="6"/>
        <v>0</v>
      </c>
      <c r="K29" s="25"/>
      <c r="L29" s="1">
        <f t="shared" si="7"/>
        <v>0</v>
      </c>
      <c r="M29" s="1">
        <f t="shared" si="8"/>
        <v>0</v>
      </c>
      <c r="N29" s="25"/>
      <c r="O29" s="1">
        <f t="shared" si="9"/>
        <v>0</v>
      </c>
      <c r="P29" s="1">
        <f t="shared" si="10"/>
        <v>0</v>
      </c>
      <c r="Q29" s="25"/>
      <c r="R29" s="1">
        <f t="shared" si="11"/>
        <v>0</v>
      </c>
      <c r="S29" s="1">
        <f t="shared" si="12"/>
        <v>0</v>
      </c>
      <c r="T29" s="25"/>
      <c r="U29" s="1">
        <f t="shared" si="13"/>
        <v>0</v>
      </c>
      <c r="V29" s="1">
        <f t="shared" si="14"/>
        <v>0</v>
      </c>
      <c r="W29" s="25"/>
      <c r="X29" s="1">
        <f t="shared" si="15"/>
        <v>0</v>
      </c>
      <c r="Y29" s="1">
        <f t="shared" si="16"/>
        <v>0</v>
      </c>
      <c r="Z29" s="25"/>
      <c r="AA29" s="1">
        <f t="shared" si="17"/>
        <v>0</v>
      </c>
      <c r="AB29" s="1">
        <f t="shared" si="18"/>
        <v>0</v>
      </c>
      <c r="AC29" s="25"/>
      <c r="AD29" s="1">
        <f t="shared" si="0"/>
        <v>0</v>
      </c>
      <c r="AE29" s="1">
        <f t="shared" si="19"/>
        <v>0</v>
      </c>
      <c r="AF29" s="1"/>
      <c r="AG29" s="1">
        <f t="shared" si="20"/>
        <v>0</v>
      </c>
      <c r="AH29" s="1">
        <f t="shared" si="21"/>
        <v>0</v>
      </c>
      <c r="AI29" s="1"/>
      <c r="AJ29" s="1">
        <f t="shared" si="22"/>
        <v>0</v>
      </c>
      <c r="AK29" s="1">
        <f t="shared" si="23"/>
        <v>0</v>
      </c>
      <c r="AL29" s="1"/>
      <c r="AM29" s="1">
        <f t="shared" si="24"/>
        <v>0</v>
      </c>
      <c r="AN29" s="1">
        <f t="shared" si="25"/>
        <v>0</v>
      </c>
      <c r="AO29" s="12">
        <f t="shared" si="1"/>
        <v>0</v>
      </c>
      <c r="AP29" s="13">
        <f t="shared" si="2"/>
        <v>0</v>
      </c>
    </row>
    <row r="30" spans="1:42">
      <c r="A30" s="28">
        <v>25</v>
      </c>
      <c r="B30" s="27"/>
      <c r="C30" s="14"/>
      <c r="D30" s="13"/>
      <c r="E30" s="25"/>
      <c r="F30" s="1"/>
      <c r="G30" s="1"/>
      <c r="H30" s="25"/>
      <c r="I30" s="1"/>
      <c r="J30" s="1"/>
      <c r="K30" s="25"/>
      <c r="L30" s="1"/>
      <c r="M30" s="1"/>
      <c r="N30" s="25"/>
      <c r="O30" s="1"/>
      <c r="P30" s="1"/>
      <c r="Q30" s="25"/>
      <c r="R30" s="1"/>
      <c r="S30" s="1"/>
      <c r="T30" s="25"/>
      <c r="U30" s="1"/>
      <c r="V30" s="1"/>
      <c r="W30" s="25"/>
      <c r="X30" s="1"/>
      <c r="Y30" s="1"/>
      <c r="Z30" s="25"/>
      <c r="AA30" s="1"/>
      <c r="AB30" s="1"/>
      <c r="AC30" s="2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2"/>
      <c r="AP30" s="13"/>
    </row>
    <row r="31" spans="1:42">
      <c r="A31" s="28">
        <v>26</v>
      </c>
      <c r="B31" s="27"/>
      <c r="C31" s="14"/>
      <c r="D31" s="13"/>
      <c r="E31" s="25"/>
      <c r="F31" s="1"/>
      <c r="G31" s="1"/>
      <c r="H31" s="25"/>
      <c r="I31" s="1"/>
      <c r="J31" s="1"/>
      <c r="K31" s="25"/>
      <c r="L31" s="1"/>
      <c r="M31" s="1"/>
      <c r="N31" s="25"/>
      <c r="O31" s="1"/>
      <c r="P31" s="1"/>
      <c r="Q31" s="25"/>
      <c r="R31" s="1"/>
      <c r="S31" s="1"/>
      <c r="T31" s="25"/>
      <c r="U31" s="1"/>
      <c r="V31" s="1"/>
      <c r="W31" s="25"/>
      <c r="X31" s="1"/>
      <c r="Y31" s="1"/>
      <c r="Z31" s="25"/>
      <c r="AA31" s="1"/>
      <c r="AB31" s="1"/>
      <c r="AC31" s="2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2"/>
      <c r="AP31" s="13"/>
    </row>
    <row r="32" spans="1:42">
      <c r="A32" s="28">
        <v>27</v>
      </c>
      <c r="B32" s="27"/>
      <c r="C32" s="14"/>
      <c r="D32" s="13"/>
      <c r="E32" s="25"/>
      <c r="F32" s="1"/>
      <c r="G32" s="1"/>
      <c r="H32" s="25"/>
      <c r="I32" s="1"/>
      <c r="J32" s="1"/>
      <c r="K32" s="25"/>
      <c r="L32" s="1"/>
      <c r="M32" s="1"/>
      <c r="N32" s="25"/>
      <c r="O32" s="1"/>
      <c r="P32" s="1"/>
      <c r="Q32" s="25"/>
      <c r="R32" s="1"/>
      <c r="S32" s="1"/>
      <c r="T32" s="25"/>
      <c r="U32" s="1"/>
      <c r="V32" s="1"/>
      <c r="W32" s="25"/>
      <c r="X32" s="1"/>
      <c r="Y32" s="1"/>
      <c r="Z32" s="25"/>
      <c r="AA32" s="1"/>
      <c r="AB32" s="1"/>
      <c r="AC32" s="2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2"/>
      <c r="AP32" s="13"/>
    </row>
    <row r="33" spans="1:42">
      <c r="A33" s="28"/>
      <c r="B33" s="3"/>
      <c r="C33" s="3"/>
      <c r="D33" s="1"/>
      <c r="E33" s="1"/>
      <c r="F33" s="1"/>
      <c r="G33" s="1">
        <f>SUM(G6:G32)</f>
        <v>481.00080000000003</v>
      </c>
      <c r="H33" s="1"/>
      <c r="I33" s="1"/>
      <c r="J33" s="1">
        <f>SUM(J6:J32)</f>
        <v>419.21232000000003</v>
      </c>
      <c r="K33" s="1"/>
      <c r="L33" s="1"/>
      <c r="M33" s="1">
        <f>SUM(M6:M32)</f>
        <v>783.36</v>
      </c>
      <c r="N33" s="1"/>
      <c r="O33" s="1"/>
      <c r="P33" s="1">
        <f>SUM(P6:P32)</f>
        <v>2066.3000000000002</v>
      </c>
      <c r="Q33" s="1"/>
      <c r="R33" s="1"/>
      <c r="S33" s="1">
        <f>SUM(S6:S32)</f>
        <v>258.29199999999997</v>
      </c>
      <c r="T33" s="1"/>
      <c r="U33" s="1"/>
      <c r="V33" s="1">
        <f>SUM(V6:V32)</f>
        <v>4822.6529279999995</v>
      </c>
      <c r="W33" s="1"/>
      <c r="X33" s="1"/>
      <c r="Y33" s="1">
        <f>SUM(Y6:Y32)</f>
        <v>6441.1445760000006</v>
      </c>
      <c r="Z33" s="1"/>
      <c r="AA33" s="1"/>
      <c r="AB33" s="1">
        <f>SUM(AB6:AB32)</f>
        <v>17304.6865</v>
      </c>
      <c r="AC33" s="1"/>
      <c r="AD33" s="1"/>
      <c r="AE33" s="1">
        <f>SUM(AE6:AE32)</f>
        <v>1884.8400000000001</v>
      </c>
      <c r="AF33" s="1"/>
      <c r="AG33" s="1"/>
      <c r="AH33" s="1">
        <f>SUM(AH6:AH32)</f>
        <v>1799.8130000000001</v>
      </c>
      <c r="AI33" s="1"/>
      <c r="AJ33" s="1"/>
      <c r="AK33" s="1">
        <f>SUM(AK6:AK32)</f>
        <v>0</v>
      </c>
      <c r="AL33" s="1"/>
      <c r="AM33" s="1"/>
      <c r="AN33" s="1">
        <f>SUM(AN6:AN32)</f>
        <v>0</v>
      </c>
      <c r="AO33" s="1"/>
      <c r="AP33" s="1"/>
    </row>
    <row r="34" spans="1:42">
      <c r="A34" s="3"/>
      <c r="B34" s="15" t="s">
        <v>11</v>
      </c>
      <c r="C34" s="15"/>
      <c r="D34" s="16"/>
      <c r="E34" s="16"/>
      <c r="F34" s="16"/>
      <c r="G34" s="17">
        <f>G33/E5</f>
        <v>20.041700000000002</v>
      </c>
      <c r="H34" s="17"/>
      <c r="I34" s="17"/>
      <c r="J34" s="17">
        <f>J33/H5</f>
        <v>17.467180000000003</v>
      </c>
      <c r="K34" s="17"/>
      <c r="L34" s="17"/>
      <c r="M34" s="17">
        <f>M33/K5</f>
        <v>2.04</v>
      </c>
      <c r="N34" s="17"/>
      <c r="O34" s="17"/>
      <c r="P34" s="17">
        <f>P33/N5</f>
        <v>4.1326000000000001</v>
      </c>
      <c r="Q34" s="17"/>
      <c r="R34" s="17"/>
      <c r="S34" s="17">
        <f>S33/Q5</f>
        <v>5.1658399999999993</v>
      </c>
      <c r="T34" s="17"/>
      <c r="U34" s="17"/>
      <c r="V34" s="17">
        <f>V33/T5</f>
        <v>12.558991999999998</v>
      </c>
      <c r="W34" s="17"/>
      <c r="X34" s="17"/>
      <c r="Y34" s="17">
        <f>Y33/W5</f>
        <v>16.773814000000002</v>
      </c>
      <c r="Z34" s="17"/>
      <c r="AA34" s="17"/>
      <c r="AB34" s="17">
        <f>AB33/Z5</f>
        <v>34.609372999999998</v>
      </c>
      <c r="AC34" s="17"/>
      <c r="AD34" s="17"/>
      <c r="AE34" s="17">
        <f>AE33/AC5</f>
        <v>9.4242000000000008</v>
      </c>
      <c r="AF34" s="17"/>
      <c r="AG34" s="17"/>
      <c r="AH34" s="17">
        <f>AH33/AF5</f>
        <v>3.5996260000000002</v>
      </c>
      <c r="AI34" s="17"/>
      <c r="AJ34" s="17"/>
      <c r="AK34" s="17">
        <f>AK33/AI5</f>
        <v>0</v>
      </c>
      <c r="AL34" s="17"/>
      <c r="AM34" s="17"/>
      <c r="AN34" s="17">
        <f>AN33/AL5</f>
        <v>0</v>
      </c>
      <c r="AO34" s="17"/>
      <c r="AP34" s="17">
        <f>SUM(AP6:AP33)</f>
        <v>36261.302124000009</v>
      </c>
    </row>
    <row r="35" spans="1:42">
      <c r="A35" s="18"/>
      <c r="B35" s="19"/>
      <c r="C35" s="19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>
      <c r="C36" s="18"/>
      <c r="I36" s="18"/>
    </row>
    <row r="37" spans="1:42">
      <c r="B37" s="4" t="s">
        <v>14</v>
      </c>
      <c r="C37" s="18"/>
      <c r="D37" s="22"/>
      <c r="E37" s="22"/>
      <c r="F37" s="22"/>
      <c r="G37" s="22"/>
      <c r="H37" s="22"/>
      <c r="I37" s="18" t="s">
        <v>49</v>
      </c>
    </row>
    <row r="38" spans="1:42">
      <c r="C38" s="18"/>
      <c r="I38" s="18"/>
    </row>
    <row r="39" spans="1:42">
      <c r="B39" s="4" t="s">
        <v>39</v>
      </c>
      <c r="C39" s="18"/>
      <c r="D39" s="22"/>
      <c r="E39" s="22"/>
      <c r="F39" s="22"/>
      <c r="G39" s="22"/>
      <c r="H39" s="22"/>
      <c r="I39" s="18" t="s">
        <v>50</v>
      </c>
    </row>
    <row r="40" spans="1:42">
      <c r="C40" s="18"/>
    </row>
  </sheetData>
  <mergeCells count="16">
    <mergeCell ref="AL5:AN5"/>
    <mergeCell ref="A1:AP1"/>
    <mergeCell ref="A3:A5"/>
    <mergeCell ref="B4:D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</mergeCells>
  <pageMargins left="0" right="0" top="0.19685039370078741" bottom="0" header="0.31496062992125984" footer="0.31496062992125984"/>
  <pageSetup paperSize="9" scale="58" orientation="landscape" horizontalDpi="180" verticalDpi="180" r:id="rId1"/>
  <ignoredErrors>
    <ignoredError sqref="AA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opLeftCell="A19" zoomScale="90" zoomScaleNormal="90" workbookViewId="0">
      <selection activeCell="A15" sqref="A15:G15"/>
    </sheetView>
  </sheetViews>
  <sheetFormatPr defaultRowHeight="15"/>
  <cols>
    <col min="1" max="4" width="9.140625" style="30"/>
    <col min="5" max="5" width="29.85546875" style="30" customWidth="1"/>
    <col min="6" max="16384" width="9.140625" style="30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45</v>
      </c>
      <c r="F2" s="4"/>
    </row>
    <row r="3" spans="1:7">
      <c r="A3" s="4"/>
      <c r="B3" s="4"/>
      <c r="C3" s="4"/>
      <c r="D3" s="4"/>
      <c r="E3" s="22"/>
      <c r="F3" s="4" t="s">
        <v>46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31"/>
      <c r="C5" s="31"/>
      <c r="D5" s="31"/>
      <c r="E5" s="32" t="s">
        <v>20</v>
      </c>
      <c r="F5" s="31"/>
      <c r="G5" s="31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3" t="s">
        <v>91</v>
      </c>
      <c r="F7" s="3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 ht="15" customHeight="1">
      <c r="A10" s="89" t="s">
        <v>21</v>
      </c>
      <c r="B10" s="89"/>
      <c r="C10" s="89"/>
      <c r="D10" s="90" t="s">
        <v>22</v>
      </c>
      <c r="E10" s="75" t="s">
        <v>23</v>
      </c>
      <c r="F10" s="91" t="s">
        <v>24</v>
      </c>
      <c r="G10" s="91" t="s">
        <v>25</v>
      </c>
    </row>
    <row r="11" spans="1:7">
      <c r="A11" s="35" t="s">
        <v>26</v>
      </c>
      <c r="B11" s="35" t="s">
        <v>27</v>
      </c>
      <c r="C11" s="35" t="s">
        <v>28</v>
      </c>
      <c r="D11" s="90"/>
      <c r="E11" s="77"/>
      <c r="F11" s="92"/>
      <c r="G11" s="92"/>
    </row>
    <row r="12" spans="1:7">
      <c r="A12" s="35"/>
      <c r="B12" s="35"/>
      <c r="C12" s="35"/>
      <c r="D12" s="47"/>
      <c r="E12" s="46" t="s">
        <v>44</v>
      </c>
      <c r="F12" s="48"/>
      <c r="G12" s="48"/>
    </row>
    <row r="13" spans="1:7">
      <c r="A13" s="3"/>
      <c r="B13" s="3"/>
      <c r="C13" s="3"/>
      <c r="D13" s="3"/>
      <c r="E13" s="38" t="s">
        <v>29</v>
      </c>
      <c r="F13" s="3"/>
      <c r="G13" s="3"/>
    </row>
    <row r="14" spans="1:7">
      <c r="A14" s="49">
        <v>8.17</v>
      </c>
      <c r="B14" s="35">
        <v>11.2</v>
      </c>
      <c r="C14" s="35">
        <v>32.380000000000003</v>
      </c>
      <c r="D14" s="35">
        <v>263</v>
      </c>
      <c r="E14" s="3" t="s">
        <v>75</v>
      </c>
      <c r="F14" s="35">
        <v>200</v>
      </c>
      <c r="G14" s="39">
        <f>БП!G34</f>
        <v>20.041700000000002</v>
      </c>
    </row>
    <row r="15" spans="1:7">
      <c r="A15" s="35">
        <v>4</v>
      </c>
      <c r="B15" s="35">
        <v>7</v>
      </c>
      <c r="C15" s="35">
        <v>28</v>
      </c>
      <c r="D15" s="35">
        <v>191</v>
      </c>
      <c r="E15" s="40" t="s">
        <v>81</v>
      </c>
      <c r="F15" s="35">
        <v>50</v>
      </c>
      <c r="G15" s="64">
        <v>20</v>
      </c>
    </row>
    <row r="16" spans="1:7">
      <c r="A16" s="35">
        <v>3.48</v>
      </c>
      <c r="B16" s="35">
        <v>3.37</v>
      </c>
      <c r="C16" s="35">
        <v>22.28</v>
      </c>
      <c r="D16" s="35">
        <v>133.4</v>
      </c>
      <c r="E16" s="3" t="s">
        <v>76</v>
      </c>
      <c r="F16" s="35">
        <v>200</v>
      </c>
      <c r="G16" s="39">
        <f>БП!J34</f>
        <v>17.467180000000003</v>
      </c>
    </row>
    <row r="17" spans="1:9">
      <c r="A17" s="35">
        <v>2.2799999999999998</v>
      </c>
      <c r="B17" s="35">
        <v>0.28000000000000003</v>
      </c>
      <c r="C17" s="35">
        <v>14.76</v>
      </c>
      <c r="D17" s="35">
        <v>70.3</v>
      </c>
      <c r="E17" s="3" t="s">
        <v>18</v>
      </c>
      <c r="F17" s="35">
        <v>30</v>
      </c>
      <c r="G17" s="39">
        <f>БП!M34</f>
        <v>2.04</v>
      </c>
    </row>
    <row r="18" spans="1:9">
      <c r="A18" s="38">
        <f>SUM(A14:A17)</f>
        <v>17.93</v>
      </c>
      <c r="B18" s="38">
        <f>SUM(B14:B17)</f>
        <v>21.85</v>
      </c>
      <c r="C18" s="38">
        <f>SUM(C14:C17)</f>
        <v>97.42</v>
      </c>
      <c r="D18" s="38">
        <f>SUM(D14:D17)</f>
        <v>657.69999999999993</v>
      </c>
      <c r="E18" s="3"/>
      <c r="F18" s="3"/>
      <c r="G18" s="41">
        <f>SUM(G14:G17)</f>
        <v>59.548880000000004</v>
      </c>
    </row>
    <row r="19" spans="1:9">
      <c r="A19" s="3"/>
      <c r="B19" s="3"/>
      <c r="C19" s="3"/>
      <c r="D19" s="3"/>
      <c r="E19" s="38" t="s">
        <v>30</v>
      </c>
      <c r="F19" s="3"/>
      <c r="G19" s="39"/>
    </row>
    <row r="20" spans="1:9">
      <c r="A20" s="35">
        <v>6.53</v>
      </c>
      <c r="B20" s="35">
        <v>2.78</v>
      </c>
      <c r="C20" s="35">
        <v>14.92</v>
      </c>
      <c r="D20" s="35">
        <v>110.8</v>
      </c>
      <c r="E20" s="27" t="s">
        <v>56</v>
      </c>
      <c r="F20" s="35">
        <v>200</v>
      </c>
      <c r="G20" s="39">
        <f>БП!P34</f>
        <v>4.1326000000000001</v>
      </c>
    </row>
    <row r="21" spans="1:9">
      <c r="A21" s="35">
        <v>3.6</v>
      </c>
      <c r="B21" s="35">
        <v>4.82</v>
      </c>
      <c r="C21" s="35">
        <v>36.44</v>
      </c>
      <c r="D21" s="35">
        <v>203.5</v>
      </c>
      <c r="E21" s="40" t="s">
        <v>67</v>
      </c>
      <c r="F21" s="35">
        <v>150</v>
      </c>
      <c r="G21" s="39">
        <f>БП!V34</f>
        <v>12.558991999999998</v>
      </c>
    </row>
    <row r="22" spans="1:9">
      <c r="A22" s="35">
        <v>19.09</v>
      </c>
      <c r="B22" s="35">
        <v>4.32</v>
      </c>
      <c r="C22" s="35">
        <v>13.37</v>
      </c>
      <c r="D22" s="35">
        <v>168.7</v>
      </c>
      <c r="E22" s="40" t="s">
        <v>59</v>
      </c>
      <c r="F22" s="35">
        <v>100</v>
      </c>
      <c r="G22" s="39">
        <f>БП!AB34</f>
        <v>34.609372999999998</v>
      </c>
    </row>
    <row r="23" spans="1:9">
      <c r="A23" s="35">
        <v>2.2799999999999998</v>
      </c>
      <c r="B23" s="35">
        <v>0.28000000000000003</v>
      </c>
      <c r="C23" s="35">
        <v>14.76</v>
      </c>
      <c r="D23" s="35">
        <v>70.3</v>
      </c>
      <c r="E23" s="27" t="s">
        <v>18</v>
      </c>
      <c r="F23" s="35">
        <v>30</v>
      </c>
      <c r="G23" s="39">
        <f>БП!M34</f>
        <v>2.04</v>
      </c>
      <c r="I23" s="42"/>
    </row>
    <row r="24" spans="1:9">
      <c r="A24" s="65">
        <v>0.98</v>
      </c>
      <c r="B24" s="65">
        <v>0.05</v>
      </c>
      <c r="C24" s="65">
        <v>15.64</v>
      </c>
      <c r="D24" s="65">
        <v>66.900000000000006</v>
      </c>
      <c r="E24" s="3" t="s">
        <v>64</v>
      </c>
      <c r="F24" s="35">
        <v>200</v>
      </c>
      <c r="G24" s="39">
        <f>БП!AE34</f>
        <v>9.4242000000000008</v>
      </c>
      <c r="I24" s="42"/>
    </row>
    <row r="25" spans="1:9">
      <c r="A25" s="35">
        <v>1</v>
      </c>
      <c r="B25" s="35">
        <v>0.2</v>
      </c>
      <c r="C25" s="35">
        <v>20.2</v>
      </c>
      <c r="D25" s="35">
        <v>86.6</v>
      </c>
      <c r="E25" s="3" t="s">
        <v>71</v>
      </c>
      <c r="F25" s="35">
        <v>200</v>
      </c>
      <c r="G25" s="39">
        <v>26</v>
      </c>
      <c r="I25" s="42"/>
    </row>
    <row r="26" spans="1:9">
      <c r="A26" s="38">
        <f>SUM(A20:A25)</f>
        <v>33.479999999999997</v>
      </c>
      <c r="B26" s="38">
        <f>SUM(B20:B25)</f>
        <v>12.45</v>
      </c>
      <c r="C26" s="38">
        <f>SUM(C20:C25)</f>
        <v>115.33000000000001</v>
      </c>
      <c r="D26" s="38">
        <f>SUM(D20:D25)</f>
        <v>706.8</v>
      </c>
      <c r="E26" s="3"/>
      <c r="F26" s="3"/>
      <c r="G26" s="41">
        <f>SUM(G20:G25)</f>
        <v>88.765164999999996</v>
      </c>
      <c r="H26" s="42"/>
    </row>
    <row r="27" spans="1:9">
      <c r="A27" s="3"/>
      <c r="B27" s="3"/>
      <c r="C27" s="3"/>
      <c r="D27" s="3"/>
      <c r="E27" s="15" t="s">
        <v>52</v>
      </c>
      <c r="F27" s="3"/>
      <c r="G27" s="55">
        <f>SUM(G18,G26)</f>
        <v>148.31404499999999</v>
      </c>
    </row>
    <row r="28" spans="1:9">
      <c r="A28" s="4"/>
      <c r="B28" s="4"/>
      <c r="C28" s="4"/>
      <c r="D28" s="4"/>
      <c r="E28" s="4"/>
      <c r="F28" s="4"/>
    </row>
    <row r="29" spans="1:9">
      <c r="A29" s="4"/>
      <c r="B29" s="4"/>
      <c r="C29" s="4"/>
      <c r="D29" s="4" t="s">
        <v>14</v>
      </c>
      <c r="E29" s="22"/>
      <c r="F29" s="18" t="s">
        <v>49</v>
      </c>
    </row>
    <row r="30" spans="1:9">
      <c r="F30" s="18"/>
    </row>
    <row r="32" spans="1:9">
      <c r="D32" s="4" t="s">
        <v>39</v>
      </c>
      <c r="F32" s="18" t="s">
        <v>50</v>
      </c>
    </row>
  </sheetData>
  <mergeCells count="5"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topLeftCell="A10" zoomScale="90" zoomScaleNormal="90" workbookViewId="0">
      <selection activeCell="A17" sqref="A17:XFD17"/>
    </sheetView>
  </sheetViews>
  <sheetFormatPr defaultRowHeight="15"/>
  <cols>
    <col min="1" max="4" width="9.140625" style="30"/>
    <col min="5" max="5" width="29.85546875" style="30" customWidth="1"/>
    <col min="6" max="16384" width="9.140625" style="30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45</v>
      </c>
      <c r="F2" s="4"/>
    </row>
    <row r="3" spans="1:7">
      <c r="A3" s="4"/>
      <c r="B3" s="4"/>
      <c r="C3" s="4"/>
      <c r="D3" s="4"/>
      <c r="E3" s="22"/>
      <c r="F3" s="4" t="s">
        <v>47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31"/>
      <c r="C5" s="31"/>
      <c r="D5" s="31"/>
      <c r="E5" s="32" t="s">
        <v>20</v>
      </c>
      <c r="F5" s="31"/>
      <c r="G5" s="31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3" t="s">
        <v>91</v>
      </c>
      <c r="F7" s="3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89" t="s">
        <v>21</v>
      </c>
      <c r="B10" s="89"/>
      <c r="C10" s="89"/>
      <c r="D10" s="90" t="s">
        <v>22</v>
      </c>
      <c r="E10" s="75" t="s">
        <v>23</v>
      </c>
      <c r="F10" s="91" t="s">
        <v>24</v>
      </c>
      <c r="G10" s="91" t="s">
        <v>25</v>
      </c>
    </row>
    <row r="11" spans="1:7">
      <c r="A11" s="35" t="s">
        <v>26</v>
      </c>
      <c r="B11" s="35" t="s">
        <v>27</v>
      </c>
      <c r="C11" s="35" t="s">
        <v>28</v>
      </c>
      <c r="D11" s="90"/>
      <c r="E11" s="77"/>
      <c r="F11" s="92"/>
      <c r="G11" s="92"/>
    </row>
    <row r="12" spans="1:7">
      <c r="A12" s="35"/>
      <c r="B12" s="35"/>
      <c r="C12" s="35"/>
      <c r="D12" s="36"/>
      <c r="E12" s="28" t="s">
        <v>37</v>
      </c>
      <c r="F12" s="37"/>
      <c r="G12" s="37"/>
    </row>
    <row r="13" spans="1:7">
      <c r="A13" s="3"/>
      <c r="B13" s="3"/>
      <c r="C13" s="3"/>
      <c r="D13" s="3"/>
      <c r="E13" s="38" t="s">
        <v>30</v>
      </c>
      <c r="F13" s="3"/>
      <c r="G13" s="39"/>
    </row>
    <row r="14" spans="1:7">
      <c r="A14" s="35">
        <v>6.53</v>
      </c>
      <c r="B14" s="35">
        <v>2.78</v>
      </c>
      <c r="C14" s="35">
        <v>14.92</v>
      </c>
      <c r="D14" s="35">
        <v>110.8</v>
      </c>
      <c r="E14" s="27" t="s">
        <v>56</v>
      </c>
      <c r="F14" s="35">
        <v>200</v>
      </c>
      <c r="G14" s="39">
        <f>БП!P34</f>
        <v>4.1326000000000001</v>
      </c>
    </row>
    <row r="15" spans="1:7">
      <c r="A15" s="35">
        <v>3.6</v>
      </c>
      <c r="B15" s="35">
        <v>4.82</v>
      </c>
      <c r="C15" s="35">
        <v>36.44</v>
      </c>
      <c r="D15" s="35">
        <v>203.5</v>
      </c>
      <c r="E15" s="40" t="s">
        <v>67</v>
      </c>
      <c r="F15" s="35">
        <v>150</v>
      </c>
      <c r="G15" s="39">
        <f>БП!V34</f>
        <v>12.558991999999998</v>
      </c>
    </row>
    <row r="16" spans="1:7">
      <c r="A16" s="35">
        <v>19.09</v>
      </c>
      <c r="B16" s="35">
        <v>4.32</v>
      </c>
      <c r="C16" s="35">
        <v>13.37</v>
      </c>
      <c r="D16" s="35">
        <v>168.7</v>
      </c>
      <c r="E16" s="40" t="s">
        <v>59</v>
      </c>
      <c r="F16" s="35">
        <v>100</v>
      </c>
      <c r="G16" s="39">
        <f>БП!AB34</f>
        <v>34.609372999999998</v>
      </c>
    </row>
    <row r="17" spans="1:13">
      <c r="A17" s="35">
        <v>2.2799999999999998</v>
      </c>
      <c r="B17" s="35">
        <v>0.28000000000000003</v>
      </c>
      <c r="C17" s="35">
        <v>14.76</v>
      </c>
      <c r="D17" s="35">
        <v>70.3</v>
      </c>
      <c r="E17" s="27" t="s">
        <v>18</v>
      </c>
      <c r="F17" s="35">
        <v>30</v>
      </c>
      <c r="G17" s="39">
        <f>БП!M34</f>
        <v>2.04</v>
      </c>
    </row>
    <row r="18" spans="1:13">
      <c r="A18" s="35">
        <v>0.98</v>
      </c>
      <c r="B18" s="35">
        <v>0.05</v>
      </c>
      <c r="C18" s="35">
        <v>15.64</v>
      </c>
      <c r="D18" s="35">
        <v>66.900000000000006</v>
      </c>
      <c r="E18" s="3" t="s">
        <v>64</v>
      </c>
      <c r="F18" s="35">
        <v>200</v>
      </c>
      <c r="G18" s="39">
        <f>БП!AE34</f>
        <v>9.4242000000000008</v>
      </c>
    </row>
    <row r="19" spans="1:13">
      <c r="A19" s="38">
        <f>SUM(A14:A18)</f>
        <v>32.479999999999997</v>
      </c>
      <c r="B19" s="38">
        <f>SUM(B14:B18)</f>
        <v>12.25</v>
      </c>
      <c r="C19" s="38">
        <f>SUM(C14:C18)</f>
        <v>95.13000000000001</v>
      </c>
      <c r="D19" s="38">
        <f>SUM(D14:D18)</f>
        <v>620.19999999999993</v>
      </c>
      <c r="E19" s="3"/>
      <c r="F19" s="3"/>
      <c r="G19" s="41">
        <f>SUM(G14:G18)</f>
        <v>62.765164999999996</v>
      </c>
    </row>
    <row r="20" spans="1:13">
      <c r="A20" s="4"/>
      <c r="B20" s="4"/>
      <c r="C20" s="4"/>
      <c r="D20" s="4"/>
      <c r="E20" s="4"/>
      <c r="F20" s="4"/>
      <c r="G20" s="4"/>
      <c r="H20" s="42"/>
    </row>
    <row r="21" spans="1:13">
      <c r="A21" s="4"/>
      <c r="B21" s="4"/>
      <c r="C21" s="4"/>
      <c r="D21" s="4" t="s">
        <v>14</v>
      </c>
      <c r="E21" s="22"/>
      <c r="F21" s="18" t="s">
        <v>49</v>
      </c>
      <c r="H21" s="45"/>
    </row>
    <row r="22" spans="1:13">
      <c r="A22" s="4"/>
      <c r="B22" s="4"/>
      <c r="C22" s="4"/>
      <c r="D22" s="4"/>
      <c r="E22" s="4"/>
      <c r="F22" s="18"/>
    </row>
    <row r="23" spans="1:13">
      <c r="A23" s="4"/>
      <c r="B23" s="4"/>
      <c r="C23" s="4"/>
      <c r="D23" s="4"/>
      <c r="E23" s="4"/>
    </row>
    <row r="24" spans="1:13">
      <c r="A24" s="4"/>
      <c r="B24" s="4"/>
      <c r="C24" s="4"/>
      <c r="D24" s="4" t="s">
        <v>39</v>
      </c>
      <c r="E24" s="22"/>
      <c r="F24" s="18" t="s">
        <v>50</v>
      </c>
    </row>
    <row r="32" spans="1:13">
      <c r="M32" s="30" t="s">
        <v>89</v>
      </c>
    </row>
  </sheetData>
  <mergeCells count="5"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20" zoomScale="90" zoomScaleNormal="90" workbookViewId="0">
      <selection activeCell="A15" sqref="A15:G15"/>
    </sheetView>
  </sheetViews>
  <sheetFormatPr defaultRowHeight="15"/>
  <cols>
    <col min="1" max="4" width="9.140625" style="30"/>
    <col min="5" max="5" width="33.85546875" style="30" customWidth="1"/>
    <col min="6" max="16384" width="9.140625" style="30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45</v>
      </c>
      <c r="F2" s="4"/>
    </row>
    <row r="3" spans="1:7">
      <c r="A3" s="4"/>
      <c r="B3" s="4"/>
      <c r="C3" s="4"/>
      <c r="D3" s="4"/>
      <c r="E3" s="22"/>
      <c r="F3" s="4" t="s">
        <v>47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31"/>
      <c r="C5" s="31"/>
      <c r="D5" s="31"/>
      <c r="E5" s="32" t="s">
        <v>20</v>
      </c>
      <c r="F5" s="31"/>
      <c r="G5" s="31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3" t="s">
        <v>91</v>
      </c>
      <c r="F7" s="3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89" t="s">
        <v>21</v>
      </c>
      <c r="B10" s="89"/>
      <c r="C10" s="89"/>
      <c r="D10" s="90" t="s">
        <v>22</v>
      </c>
      <c r="E10" s="75" t="s">
        <v>23</v>
      </c>
      <c r="F10" s="91" t="s">
        <v>24</v>
      </c>
      <c r="G10" s="91" t="s">
        <v>25</v>
      </c>
    </row>
    <row r="11" spans="1:7">
      <c r="A11" s="35" t="s">
        <v>26</v>
      </c>
      <c r="B11" s="35" t="s">
        <v>27</v>
      </c>
      <c r="C11" s="35" t="s">
        <v>28</v>
      </c>
      <c r="D11" s="90"/>
      <c r="E11" s="77"/>
      <c r="F11" s="92"/>
      <c r="G11" s="92"/>
    </row>
    <row r="12" spans="1:7">
      <c r="A12" s="35"/>
      <c r="B12" s="35"/>
      <c r="C12" s="35"/>
      <c r="D12" s="36"/>
      <c r="E12" s="28" t="s">
        <v>40</v>
      </c>
      <c r="F12" s="37"/>
      <c r="G12" s="37"/>
    </row>
    <row r="13" spans="1:7">
      <c r="A13" s="3"/>
      <c r="B13" s="3"/>
      <c r="C13" s="3"/>
      <c r="D13" s="3"/>
      <c r="E13" s="38" t="s">
        <v>29</v>
      </c>
      <c r="F13" s="3"/>
      <c r="G13" s="3"/>
    </row>
    <row r="14" spans="1:7">
      <c r="A14" s="49">
        <v>8.17</v>
      </c>
      <c r="B14" s="35">
        <v>11.2</v>
      </c>
      <c r="C14" s="35">
        <v>32.380000000000003</v>
      </c>
      <c r="D14" s="35">
        <v>263</v>
      </c>
      <c r="E14" s="3" t="s">
        <v>75</v>
      </c>
      <c r="F14" s="35">
        <v>200</v>
      </c>
      <c r="G14" s="39">
        <f>БП!G34</f>
        <v>20.041700000000002</v>
      </c>
    </row>
    <row r="15" spans="1:7">
      <c r="A15" s="35">
        <v>4</v>
      </c>
      <c r="B15" s="35">
        <v>7</v>
      </c>
      <c r="C15" s="35">
        <v>28</v>
      </c>
      <c r="D15" s="35">
        <v>191</v>
      </c>
      <c r="E15" s="40" t="s">
        <v>81</v>
      </c>
      <c r="F15" s="35">
        <v>50</v>
      </c>
      <c r="G15" s="64">
        <v>20</v>
      </c>
    </row>
    <row r="16" spans="1:7">
      <c r="A16" s="35">
        <v>3.48</v>
      </c>
      <c r="B16" s="35">
        <v>3.37</v>
      </c>
      <c r="C16" s="35">
        <v>22.28</v>
      </c>
      <c r="D16" s="35">
        <v>133.4</v>
      </c>
      <c r="E16" s="3" t="s">
        <v>76</v>
      </c>
      <c r="F16" s="35">
        <v>200</v>
      </c>
      <c r="G16" s="39">
        <f>БП!J34</f>
        <v>17.467180000000003</v>
      </c>
    </row>
    <row r="17" spans="1:8">
      <c r="A17" s="35">
        <v>2.2799999999999998</v>
      </c>
      <c r="B17" s="35">
        <v>0.28000000000000003</v>
      </c>
      <c r="C17" s="35">
        <v>14.76</v>
      </c>
      <c r="D17" s="35">
        <v>70.3</v>
      </c>
      <c r="E17" s="3" t="s">
        <v>18</v>
      </c>
      <c r="F17" s="35">
        <v>30</v>
      </c>
      <c r="G17" s="39">
        <f>БП!M34</f>
        <v>2.04</v>
      </c>
    </row>
    <row r="18" spans="1:8">
      <c r="A18" s="38">
        <f>SUM(A14:A17)</f>
        <v>17.93</v>
      </c>
      <c r="B18" s="38">
        <f>SUM(B14:B17)</f>
        <v>21.85</v>
      </c>
      <c r="C18" s="38">
        <f>SUM(C14:C17)</f>
        <v>97.42</v>
      </c>
      <c r="D18" s="38">
        <f>SUM(D14:D17)</f>
        <v>657.69999999999993</v>
      </c>
      <c r="E18" s="3"/>
      <c r="F18" s="3"/>
      <c r="G18" s="41">
        <f>SUM(G14:G17)</f>
        <v>59.548880000000004</v>
      </c>
    </row>
    <row r="19" spans="1:8">
      <c r="A19" s="35"/>
      <c r="B19" s="35"/>
      <c r="C19" s="35"/>
      <c r="D19" s="35"/>
      <c r="E19" s="51" t="s">
        <v>48</v>
      </c>
      <c r="F19" s="35"/>
      <c r="G19" s="39"/>
    </row>
    <row r="20" spans="1:8">
      <c r="A20" s="35">
        <v>8.16</v>
      </c>
      <c r="B20" s="35">
        <v>3.48</v>
      </c>
      <c r="C20" s="35">
        <v>18.649999999999999</v>
      </c>
      <c r="D20" s="35">
        <v>138.6</v>
      </c>
      <c r="E20" s="27" t="s">
        <v>58</v>
      </c>
      <c r="F20" s="35">
        <v>250</v>
      </c>
      <c r="G20" s="39">
        <f>БП!S34</f>
        <v>5.1658399999999993</v>
      </c>
    </row>
    <row r="21" spans="1:8">
      <c r="A21" s="35">
        <v>4.8099999999999996</v>
      </c>
      <c r="B21" s="35">
        <v>6.41</v>
      </c>
      <c r="C21" s="35">
        <v>48.59</v>
      </c>
      <c r="D21" s="35">
        <v>271.39999999999998</v>
      </c>
      <c r="E21" s="40" t="s">
        <v>69</v>
      </c>
      <c r="F21" s="35">
        <v>200</v>
      </c>
      <c r="G21" s="39">
        <f>БП!Y34</f>
        <v>16.773814000000002</v>
      </c>
    </row>
    <row r="22" spans="1:8">
      <c r="A22" s="35">
        <v>19.09</v>
      </c>
      <c r="B22" s="35">
        <v>4.32</v>
      </c>
      <c r="C22" s="35">
        <v>13.37</v>
      </c>
      <c r="D22" s="35">
        <v>168.7</v>
      </c>
      <c r="E22" s="40" t="s">
        <v>59</v>
      </c>
      <c r="F22" s="35">
        <v>100</v>
      </c>
      <c r="G22" s="39">
        <f>БП!AB34</f>
        <v>34.609372999999998</v>
      </c>
    </row>
    <row r="23" spans="1:8">
      <c r="A23" s="35">
        <v>2.2799999999999998</v>
      </c>
      <c r="B23" s="35">
        <v>0.28000000000000003</v>
      </c>
      <c r="C23" s="35">
        <v>14.76</v>
      </c>
      <c r="D23" s="35">
        <v>70.3</v>
      </c>
      <c r="E23" s="27" t="s">
        <v>18</v>
      </c>
      <c r="F23" s="35">
        <v>30</v>
      </c>
      <c r="G23" s="39">
        <f>БП!M34</f>
        <v>2.04</v>
      </c>
    </row>
    <row r="24" spans="1:8">
      <c r="A24" s="35">
        <v>0.98</v>
      </c>
      <c r="B24" s="35">
        <v>0.05</v>
      </c>
      <c r="C24" s="35">
        <v>15.64</v>
      </c>
      <c r="D24" s="35">
        <v>66.900000000000006</v>
      </c>
      <c r="E24" s="3" t="s">
        <v>64</v>
      </c>
      <c r="F24" s="35">
        <v>200</v>
      </c>
      <c r="G24" s="39">
        <f>БП!AE34</f>
        <v>9.4242000000000008</v>
      </c>
    </row>
    <row r="25" spans="1:8">
      <c r="A25" s="35">
        <v>1.96</v>
      </c>
      <c r="B25" s="35">
        <v>6.94</v>
      </c>
      <c r="C25" s="35">
        <v>10.08</v>
      </c>
      <c r="D25" s="35">
        <v>110.6</v>
      </c>
      <c r="E25" s="3" t="s">
        <v>80</v>
      </c>
      <c r="F25" s="35">
        <v>20</v>
      </c>
      <c r="G25" s="39">
        <v>24</v>
      </c>
    </row>
    <row r="26" spans="1:8">
      <c r="A26" s="35">
        <v>1</v>
      </c>
      <c r="B26" s="35">
        <v>0.2</v>
      </c>
      <c r="C26" s="35">
        <v>20.2</v>
      </c>
      <c r="D26" s="35">
        <v>86.6</v>
      </c>
      <c r="E26" s="3" t="s">
        <v>71</v>
      </c>
      <c r="F26" s="35">
        <v>200</v>
      </c>
      <c r="G26" s="39">
        <v>26</v>
      </c>
    </row>
    <row r="27" spans="1:8">
      <c r="A27" s="38">
        <f>SUM(A18:A26)</f>
        <v>56.209999999999994</v>
      </c>
      <c r="B27" s="38">
        <f>SUM(B18:B26)</f>
        <v>43.53</v>
      </c>
      <c r="C27" s="38">
        <f>SUM(C18:C26)</f>
        <v>238.71</v>
      </c>
      <c r="D27" s="38">
        <f>SUM(D18:D26)</f>
        <v>1570.7999999999997</v>
      </c>
      <c r="E27" s="3"/>
      <c r="F27" s="3"/>
      <c r="G27" s="41">
        <f>SUM(G20:G26)</f>
        <v>118.013227</v>
      </c>
      <c r="H27" s="42"/>
    </row>
    <row r="28" spans="1:8">
      <c r="A28" s="4"/>
      <c r="B28" s="4"/>
      <c r="C28" s="4"/>
      <c r="D28" s="4"/>
      <c r="E28" s="4"/>
      <c r="F28" s="15" t="s">
        <v>54</v>
      </c>
      <c r="G28" s="41">
        <f>SUM(G18,G27)</f>
        <v>177.562107</v>
      </c>
    </row>
    <row r="29" spans="1:8">
      <c r="A29" s="4"/>
      <c r="B29" s="4"/>
      <c r="C29" s="4"/>
      <c r="D29" s="4"/>
      <c r="E29" s="4"/>
      <c r="F29" s="19"/>
      <c r="G29" s="56"/>
    </row>
    <row r="30" spans="1:8">
      <c r="A30" s="4"/>
      <c r="B30" s="4"/>
      <c r="C30" s="4"/>
      <c r="D30" s="4" t="s">
        <v>14</v>
      </c>
      <c r="E30" s="22"/>
      <c r="F30" s="18" t="s">
        <v>49</v>
      </c>
    </row>
    <row r="31" spans="1:8">
      <c r="A31" s="4"/>
      <c r="B31" s="4"/>
      <c r="C31" s="4"/>
      <c r="D31" s="4"/>
      <c r="E31" s="4"/>
      <c r="F31" s="18"/>
    </row>
    <row r="32" spans="1:8">
      <c r="A32" s="4"/>
      <c r="B32" s="4"/>
      <c r="C32" s="4"/>
      <c r="D32" s="4"/>
      <c r="E32" s="4"/>
    </row>
    <row r="33" spans="1:6">
      <c r="A33" s="4"/>
      <c r="B33" s="4"/>
      <c r="C33" s="4"/>
      <c r="D33" s="4" t="s">
        <v>39</v>
      </c>
      <c r="E33" s="22"/>
      <c r="F33" s="18" t="s">
        <v>50</v>
      </c>
    </row>
  </sheetData>
  <mergeCells count="5"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topLeftCell="A13" zoomScale="90" zoomScaleNormal="90" workbookViewId="0">
      <selection activeCell="A17" sqref="A17:XFD17"/>
    </sheetView>
  </sheetViews>
  <sheetFormatPr defaultRowHeight="15"/>
  <cols>
    <col min="1" max="4" width="9.140625" style="30"/>
    <col min="5" max="5" width="37.28515625" style="30" customWidth="1"/>
    <col min="6" max="16384" width="9.140625" style="30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45</v>
      </c>
      <c r="F2" s="4"/>
    </row>
    <row r="3" spans="1:7">
      <c r="A3" s="4"/>
      <c r="B3" s="4"/>
      <c r="C3" s="4"/>
      <c r="D3" s="4"/>
      <c r="E3" s="22"/>
      <c r="F3" s="4" t="s">
        <v>46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31"/>
      <c r="C5" s="31"/>
      <c r="D5" s="31"/>
      <c r="E5" s="32" t="s">
        <v>20</v>
      </c>
      <c r="F5" s="31"/>
      <c r="G5" s="31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3" t="s">
        <v>91</v>
      </c>
      <c r="F7" s="3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89" t="s">
        <v>21</v>
      </c>
      <c r="B10" s="89"/>
      <c r="C10" s="89"/>
      <c r="D10" s="90" t="s">
        <v>22</v>
      </c>
      <c r="E10" s="75" t="s">
        <v>23</v>
      </c>
      <c r="F10" s="91" t="s">
        <v>24</v>
      </c>
      <c r="G10" s="91" t="s">
        <v>25</v>
      </c>
    </row>
    <row r="11" spans="1:7">
      <c r="A11" s="35" t="s">
        <v>26</v>
      </c>
      <c r="B11" s="35" t="s">
        <v>27</v>
      </c>
      <c r="C11" s="35" t="s">
        <v>28</v>
      </c>
      <c r="D11" s="90"/>
      <c r="E11" s="77"/>
      <c r="F11" s="92"/>
      <c r="G11" s="92"/>
    </row>
    <row r="12" spans="1:7">
      <c r="A12" s="35"/>
      <c r="B12" s="35"/>
      <c r="C12" s="35"/>
      <c r="D12" s="36"/>
      <c r="E12" s="28" t="s">
        <v>38</v>
      </c>
      <c r="F12" s="37"/>
      <c r="G12" s="37"/>
    </row>
    <row r="13" spans="1:7">
      <c r="A13" s="3"/>
      <c r="B13" s="3"/>
      <c r="C13" s="3"/>
      <c r="D13" s="3"/>
      <c r="E13" s="38" t="s">
        <v>30</v>
      </c>
      <c r="F13" s="3"/>
      <c r="G13" s="39"/>
    </row>
    <row r="14" spans="1:7">
      <c r="A14" s="35">
        <v>8.16</v>
      </c>
      <c r="B14" s="35">
        <v>3.48</v>
      </c>
      <c r="C14" s="35">
        <v>18.649999999999999</v>
      </c>
      <c r="D14" s="35">
        <v>138.6</v>
      </c>
      <c r="E14" s="27" t="s">
        <v>58</v>
      </c>
      <c r="F14" s="35">
        <v>250</v>
      </c>
      <c r="G14" s="39">
        <f>БП!S34</f>
        <v>5.1658399999999993</v>
      </c>
    </row>
    <row r="15" spans="1:7">
      <c r="A15" s="35">
        <v>4.8099999999999996</v>
      </c>
      <c r="B15" s="35">
        <v>6.41</v>
      </c>
      <c r="C15" s="35">
        <v>48.59</v>
      </c>
      <c r="D15" s="35">
        <v>271.39999999999998</v>
      </c>
      <c r="E15" s="40" t="s">
        <v>69</v>
      </c>
      <c r="F15" s="35">
        <v>200</v>
      </c>
      <c r="G15" s="39">
        <f>БП!Y34</f>
        <v>16.773814000000002</v>
      </c>
    </row>
    <row r="16" spans="1:7">
      <c r="A16" s="35">
        <v>19.09</v>
      </c>
      <c r="B16" s="35">
        <v>4.32</v>
      </c>
      <c r="C16" s="35">
        <v>13.37</v>
      </c>
      <c r="D16" s="35">
        <v>168.7</v>
      </c>
      <c r="E16" s="40" t="s">
        <v>59</v>
      </c>
      <c r="F16" s="35">
        <v>100</v>
      </c>
      <c r="G16" s="39">
        <f>БП!AB34</f>
        <v>34.609372999999998</v>
      </c>
    </row>
    <row r="17" spans="1:8">
      <c r="A17" s="35">
        <v>2.2799999999999998</v>
      </c>
      <c r="B17" s="35">
        <v>0.28000000000000003</v>
      </c>
      <c r="C17" s="35">
        <v>14.76</v>
      </c>
      <c r="D17" s="35">
        <v>70.3</v>
      </c>
      <c r="E17" s="27" t="s">
        <v>18</v>
      </c>
      <c r="F17" s="35">
        <v>30</v>
      </c>
      <c r="G17" s="39">
        <f>БП!M34</f>
        <v>2.04</v>
      </c>
    </row>
    <row r="18" spans="1:8">
      <c r="A18" s="35">
        <v>0.98</v>
      </c>
      <c r="B18" s="35">
        <v>0.05</v>
      </c>
      <c r="C18" s="35">
        <v>15.64</v>
      </c>
      <c r="D18" s="35">
        <v>66.900000000000006</v>
      </c>
      <c r="E18" s="3" t="s">
        <v>64</v>
      </c>
      <c r="F18" s="35">
        <v>200</v>
      </c>
      <c r="G18" s="39">
        <f>БП!AE34</f>
        <v>9.4242000000000008</v>
      </c>
    </row>
    <row r="19" spans="1:8">
      <c r="A19" s="38">
        <f>SUM(A14:A18)</f>
        <v>35.32</v>
      </c>
      <c r="B19" s="38">
        <f>SUM(B14:B18)</f>
        <v>14.540000000000001</v>
      </c>
      <c r="C19" s="38">
        <f t="shared" ref="C19" si="0">SUM(C14:C18)</f>
        <v>111.01000000000002</v>
      </c>
      <c r="D19" s="38">
        <f>SUM(D14:D18)</f>
        <v>715.9</v>
      </c>
      <c r="E19" s="3"/>
      <c r="F19" s="3"/>
      <c r="G19" s="41">
        <f>SUM(G14:G18)</f>
        <v>68.013227000000001</v>
      </c>
    </row>
    <row r="20" spans="1:8">
      <c r="A20" s="4"/>
      <c r="B20" s="4"/>
      <c r="C20" s="4"/>
      <c r="D20" s="4"/>
      <c r="E20" s="4"/>
      <c r="F20" s="4"/>
      <c r="G20" s="4"/>
    </row>
    <row r="21" spans="1:8">
      <c r="A21" s="4"/>
      <c r="B21" s="4"/>
      <c r="C21" s="4"/>
      <c r="D21" s="4" t="s">
        <v>14</v>
      </c>
      <c r="E21" s="22"/>
      <c r="F21" s="18" t="s">
        <v>49</v>
      </c>
      <c r="H21" s="42"/>
    </row>
    <row r="22" spans="1:8">
      <c r="A22" s="4"/>
      <c r="B22" s="4"/>
      <c r="C22" s="4"/>
      <c r="D22" s="4"/>
      <c r="E22" s="4"/>
      <c r="F22" s="18"/>
    </row>
    <row r="23" spans="1:8">
      <c r="A23" s="4"/>
      <c r="B23" s="4"/>
      <c r="C23" s="4"/>
      <c r="D23" s="4"/>
      <c r="E23" s="4"/>
    </row>
    <row r="24" spans="1:8">
      <c r="A24" s="4"/>
      <c r="B24" s="4"/>
      <c r="C24" s="4"/>
      <c r="D24" s="4" t="s">
        <v>39</v>
      </c>
      <c r="E24" s="22"/>
      <c r="F24" s="18" t="s">
        <v>50</v>
      </c>
    </row>
  </sheetData>
  <mergeCells count="5"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ПП</vt:lpstr>
      <vt:lpstr>меню_ПП</vt:lpstr>
      <vt:lpstr>БП</vt:lpstr>
      <vt:lpstr>меню_7лет</vt:lpstr>
      <vt:lpstr>меню_Н</vt:lpstr>
      <vt:lpstr>меню_11-18лет</vt:lpstr>
      <vt:lpstr>меню_БП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2023-01-29T06:30:49Z</dcterms:modified>
</cp:coreProperties>
</file>